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480" windowHeight="6852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22" i="1" l="1"/>
  <c r="H29" i="1"/>
  <c r="H28" i="1"/>
  <c r="H32" i="1"/>
  <c r="H36" i="1"/>
  <c r="H35" i="1"/>
  <c r="H48" i="1"/>
  <c r="H47" i="1"/>
  <c r="H56" i="1"/>
  <c r="H55" i="1"/>
  <c r="H83" i="1"/>
  <c r="H82" i="1"/>
  <c r="E18" i="1" l="1"/>
  <c r="E17" i="1" s="1"/>
  <c r="E86" i="1" s="1"/>
  <c r="F18" i="1"/>
  <c r="F17" i="1" s="1"/>
  <c r="G18" i="1"/>
  <c r="G17" i="1" s="1"/>
  <c r="G86" i="1" s="1"/>
  <c r="H19" i="1"/>
  <c r="H18" i="1" s="1"/>
  <c r="E21" i="1"/>
  <c r="F21" i="1"/>
  <c r="G21" i="1"/>
  <c r="H21" i="1"/>
  <c r="E24" i="1"/>
  <c r="F24" i="1"/>
  <c r="G24" i="1"/>
  <c r="H25" i="1"/>
  <c r="H24" i="1" s="1"/>
  <c r="E27" i="1"/>
  <c r="F27" i="1"/>
  <c r="G27" i="1"/>
  <c r="H27" i="1"/>
  <c r="E31" i="1"/>
  <c r="F31" i="1"/>
  <c r="G31" i="1"/>
  <c r="H31" i="1"/>
  <c r="E34" i="1"/>
  <c r="F34" i="1"/>
  <c r="G34" i="1"/>
  <c r="H34" i="1"/>
  <c r="E43" i="1"/>
  <c r="F43" i="1"/>
  <c r="G43" i="1"/>
  <c r="H44" i="1"/>
  <c r="H43" i="1"/>
  <c r="E46" i="1"/>
  <c r="F46" i="1"/>
  <c r="G46" i="1"/>
  <c r="H46" i="1"/>
  <c r="E51" i="1"/>
  <c r="F51" i="1"/>
  <c r="F50" i="1" s="1"/>
  <c r="G51" i="1"/>
  <c r="H52" i="1"/>
  <c r="H51" i="1" s="1"/>
  <c r="E54" i="1"/>
  <c r="E50" i="1" s="1"/>
  <c r="F54" i="1"/>
  <c r="G54" i="1"/>
  <c r="G50" i="1" s="1"/>
  <c r="H54" i="1"/>
  <c r="E58" i="1"/>
  <c r="F58" i="1"/>
  <c r="G58" i="1"/>
  <c r="H59" i="1"/>
  <c r="H58" i="1" s="1"/>
  <c r="E61" i="1"/>
  <c r="F61" i="1"/>
  <c r="G61" i="1"/>
  <c r="H62" i="1"/>
  <c r="H61" i="1"/>
  <c r="E64" i="1"/>
  <c r="F64" i="1"/>
  <c r="G64" i="1"/>
  <c r="H64" i="1"/>
  <c r="H65" i="1"/>
  <c r="E67" i="1"/>
  <c r="F67" i="1"/>
  <c r="G67" i="1"/>
  <c r="H68" i="1"/>
  <c r="H67" i="1"/>
  <c r="E70" i="1"/>
  <c r="F70" i="1"/>
  <c r="G70" i="1"/>
  <c r="H71" i="1"/>
  <c r="H70" i="1" s="1"/>
  <c r="E73" i="1"/>
  <c r="F73" i="1"/>
  <c r="G73" i="1"/>
  <c r="H74" i="1"/>
  <c r="H73" i="1"/>
  <c r="E81" i="1"/>
  <c r="F81" i="1"/>
  <c r="G81" i="1"/>
  <c r="H81" i="1"/>
  <c r="H87" i="1"/>
  <c r="E89" i="1"/>
  <c r="F89" i="1"/>
  <c r="G89" i="1"/>
  <c r="G88" i="1" s="1"/>
  <c r="G85" i="1" s="1"/>
  <c r="H90" i="1"/>
  <c r="H89" i="1" s="1"/>
  <c r="H91" i="1"/>
  <c r="E92" i="1"/>
  <c r="F92" i="1"/>
  <c r="G92" i="1"/>
  <c r="H93" i="1"/>
  <c r="H92" i="1" s="1"/>
  <c r="H94" i="1"/>
  <c r="E95" i="1"/>
  <c r="E88" i="1"/>
  <c r="F95" i="1"/>
  <c r="G95" i="1"/>
  <c r="H96" i="1"/>
  <c r="H95" i="1" s="1"/>
  <c r="H97" i="1"/>
  <c r="E98" i="1"/>
  <c r="F98" i="1"/>
  <c r="F88" i="1" s="1"/>
  <c r="G98" i="1"/>
  <c r="H98" i="1"/>
  <c r="H99" i="1"/>
  <c r="H100" i="1"/>
  <c r="H102" i="1"/>
  <c r="H103" i="1"/>
  <c r="E105" i="1"/>
  <c r="F105" i="1"/>
  <c r="G105" i="1"/>
  <c r="H106" i="1"/>
  <c r="H107" i="1"/>
  <c r="H105" i="1" s="1"/>
  <c r="E108" i="1"/>
  <c r="F108" i="1"/>
  <c r="G108" i="1"/>
  <c r="H114" i="1"/>
  <c r="H108" i="1" s="1"/>
  <c r="H115" i="1"/>
  <c r="H116" i="1"/>
  <c r="E119" i="1"/>
  <c r="F119" i="1"/>
  <c r="G119" i="1"/>
  <c r="G118" i="1" s="1"/>
  <c r="G117" i="1" s="1"/>
  <c r="H120" i="1"/>
  <c r="H121" i="1"/>
  <c r="H119" i="1" s="1"/>
  <c r="E122" i="1"/>
  <c r="F122" i="1"/>
  <c r="G122" i="1"/>
  <c r="H123" i="1"/>
  <c r="H122" i="1"/>
  <c r="H124" i="1"/>
  <c r="E125" i="1"/>
  <c r="E118" i="1" s="1"/>
  <c r="E117" i="1" s="1"/>
  <c r="E85" i="1" s="1"/>
  <c r="F125" i="1"/>
  <c r="G125" i="1"/>
  <c r="H126" i="1"/>
  <c r="H125" i="1" s="1"/>
  <c r="H127" i="1"/>
  <c r="E128" i="1"/>
  <c r="F128" i="1"/>
  <c r="F118" i="1" s="1"/>
  <c r="F117" i="1" s="1"/>
  <c r="G128" i="1"/>
  <c r="H129" i="1"/>
  <c r="H128" i="1" s="1"/>
  <c r="H130" i="1"/>
  <c r="E131" i="1"/>
  <c r="F131" i="1"/>
  <c r="G131" i="1"/>
  <c r="H132" i="1"/>
  <c r="H131" i="1" s="1"/>
  <c r="H133" i="1"/>
  <c r="E134" i="1"/>
  <c r="F134" i="1"/>
  <c r="G134" i="1"/>
  <c r="H135" i="1"/>
  <c r="H134" i="1" s="1"/>
  <c r="H136" i="1"/>
  <c r="E143" i="1"/>
  <c r="F143" i="1"/>
  <c r="G143" i="1"/>
  <c r="H144" i="1"/>
  <c r="H143" i="1" s="1"/>
  <c r="H142" i="1" s="1"/>
  <c r="H145" i="1"/>
  <c r="E146" i="1"/>
  <c r="F146" i="1"/>
  <c r="G146" i="1"/>
  <c r="H147" i="1"/>
  <c r="H146" i="1"/>
  <c r="H148" i="1"/>
  <c r="E149" i="1"/>
  <c r="E142" i="1" s="1"/>
  <c r="F149" i="1"/>
  <c r="F142" i="1"/>
  <c r="G149" i="1"/>
  <c r="G142" i="1"/>
  <c r="H150" i="1"/>
  <c r="H149" i="1"/>
  <c r="H151" i="1"/>
  <c r="H152" i="1"/>
  <c r="H153" i="1"/>
  <c r="H50" i="1" l="1"/>
  <c r="H118" i="1"/>
  <c r="H117" i="1" s="1"/>
  <c r="F85" i="1"/>
  <c r="H88" i="1"/>
  <c r="H85" i="1" s="1"/>
  <c r="H17" i="1"/>
  <c r="H86" i="1" s="1"/>
  <c r="F86" i="1"/>
</calcChain>
</file>

<file path=xl/sharedStrings.xml><?xml version="1.0" encoding="utf-8"?>
<sst xmlns="http://schemas.openxmlformats.org/spreadsheetml/2006/main" count="402" uniqueCount="288">
  <si>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</si>
  <si>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</si>
  <si>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</si>
  <si>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</si>
  <si>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</si>
  <si>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</si>
  <si>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</si>
  <si>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</si>
  <si>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</si>
  <si>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</si>
  <si>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</si>
  <si>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</si>
  <si>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</si>
  <si>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</si>
  <si>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</si>
  <si>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</si>
  <si>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</si>
  <si>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</si>
  <si>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</si>
  <si>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</si>
  <si>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</si>
  <si>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</si>
  <si>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</si>
  <si>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</si>
  <si>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</si>
  <si>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</si>
  <si>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</si>
  <si>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</si>
  <si>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</si>
  <si>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</si>
  <si>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</si>
  <si>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</si>
  <si>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</si>
  <si>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</si>
  <si>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</si>
  <si>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</si>
  <si>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</si>
  <si>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</si>
  <si>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</si>
  <si>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</si>
  <si>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</si>
  <si>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</si>
  <si>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</si>
  <si>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</si>
  <si>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</si>
  <si>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</si>
  <si>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</si>
  <si>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</si>
  <si>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</si>
  <si>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</si>
  <si>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</si>
  <si>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</si>
  <si>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</si>
  <si>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</si>
  <si>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</si>
  <si>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</si>
  <si>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</si>
  <si>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</si>
  <si>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</si>
  <si>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</si>
  <si>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</si>
  <si>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</si>
  <si>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</si>
  <si>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</si>
  <si>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</si>
  <si>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</si>
  <si>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</si>
  <si>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</si>
  <si>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</si>
  <si>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</si>
  <si>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</si>
  <si>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</si>
  <si>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</si>
  <si>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</si>
  <si>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</si>
  <si>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</si>
  <si>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</si>
  <si>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</si>
  <si>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</si>
  <si>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</si>
  <si>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</si>
  <si>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</si>
  <si>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</si>
  <si>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</si>
  <si>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</si>
  <si>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</si>
  <si>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</si>
  <si>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</si>
  <si>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</si>
  <si>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</si>
  <si>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</si>
  <si>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</si>
  <si>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</si>
  <si>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</si>
  <si>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</si>
  <si>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</si>
  <si>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</si>
  <si>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</si>
  <si>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</si>
  <si>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</si>
  <si>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</si>
  <si>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</si>
  <si>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</si>
  <si>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</si>
  <si>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</si>
  <si>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</si>
  <si>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</si>
  <si>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</si>
  <si>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</si>
  <si>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</si>
  <si>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</si>
  <si>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</si>
  <si>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</si>
  <si>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</si>
  <si>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</si>
  <si>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</si>
  <si>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</si>
  <si>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</si>
  <si>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</si>
  <si>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</si>
  <si>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</si>
  <si>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</si>
  <si>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</si>
  <si>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</si>
  <si>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</si>
  <si>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</si>
  <si>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</si>
  <si>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</si>
  <si>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</si>
  <si>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</si>
  <si>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</si>
  <si>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</si>
  <si>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</si>
  <si>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</si>
  <si>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</si>
  <si>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</si>
  <si>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</si>
  <si>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</si>
  <si>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</si>
  <si>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</si>
  <si>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</si>
  <si>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</si>
  <si>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</si>
  <si>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</si>
  <si>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</si>
  <si>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</si>
  <si>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</si>
  <si>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</si>
  <si>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</si>
  <si>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</si>
  <si>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</si>
  <si>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</si>
  <si>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</si>
  <si>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</si>
  <si>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</si>
  <si>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</si>
  <si>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</si>
  <si>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</si>
  <si>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</si>
  <si>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</si>
  <si>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</si>
  <si>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</si>
  <si>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</si>
  <si>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</si>
  <si>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</si>
  <si>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</si>
  <si>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</si>
  <si>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</si>
  <si>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</si>
  <si>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</si>
  <si>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</si>
  <si>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</si>
  <si>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</si>
  <si>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</si>
  <si>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</si>
  <si>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</si>
  <si>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</si>
  <si>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</si>
  <si>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</si>
  <si>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</si>
  <si>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</si>
  <si>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</si>
  <si>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</si>
  <si>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</si>
  <si>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</si>
  <si>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</si>
  <si>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</si>
  <si>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</si>
  <si>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</si>
  <si>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</si>
  <si>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</si>
  <si>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</si>
  <si>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</si>
  <si>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</si>
  <si>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</si>
  <si>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</si>
  <si>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уменьшениезадолженности по внутренним привлеченным 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</si>
  <si>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</si>
  <si>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</si>
  <si>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</si>
  <si>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</si>
  <si>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</si>
  <si>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</si>
  <si>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</si>
  <si>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МБОУ - Лицей №10 г.Белгорода</t>
  </si>
  <si>
    <t>01 января 2022 г.</t>
  </si>
  <si>
    <t>871</t>
  </si>
  <si>
    <t>Управление образования администрации города Белгорода</t>
  </si>
  <si>
    <t>5</t>
  </si>
  <si>
    <t>500</t>
  </si>
  <si>
    <t>01.01.2022</t>
  </si>
  <si>
    <t>ГОД</t>
  </si>
  <si>
    <t>3</t>
  </si>
  <si>
    <t>уменьшение стоимости материальных запасов</t>
  </si>
  <si>
    <t>Операции с финансовыми активами и обязательствами (стр.420 - стр.510)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</si>
  <si>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</si>
  <si>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</si>
  <si>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</si>
  <si>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 увеличение стоимости ценных бумаг, кроме акций и иных финансовых инструментов</t>
  </si>
  <si>
    <t>в том числе: увеличение задолженности по предоставленным займам (ссудам)</t>
  </si>
  <si>
    <t>в том числе: увеличение стоимости иных финансовых активов</t>
  </si>
  <si>
    <t>в том числе: увеличение дебиторской задолженности</t>
  </si>
  <si>
    <t>уменьшение стоимости ценных бумаг, кроме акций и иных финансовых инструментов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</si>
  <si>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</si>
  <si>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</si>
  <si>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</si>
  <si>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Чистое увеличение прочей кредиторской задолженности</t>
  </si>
  <si>
    <t>в том числе: увеличение задолженности по внутренним привлеченным заимствованиям</t>
  </si>
  <si>
    <t>в том числе: увеличение задолженности по внешним привлеченным заимствованиям</t>
  </si>
  <si>
    <t>в том числе: увеличение прочей кредиторской задолженности</t>
  </si>
  <si>
    <t>Оплата труда и начисления на выплаты по оплате труда</t>
  </si>
  <si>
    <t>Оплата работ, услуг</t>
  </si>
  <si>
    <t>Доходы от собственности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</si>
  <si>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</si>
  <si>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</t>
  </si>
  <si>
    <t>Штрафы, пени, неустойки, возмещения ущерба</t>
  </si>
  <si>
    <t>Безвозмездные поступления текущего характера</t>
  </si>
  <si>
    <t>Доходы от операций с активами</t>
  </si>
  <si>
    <t>Прочие доходы</t>
  </si>
  <si>
    <t>Безвозмездные недежные поступления в сектор государственного управления</t>
  </si>
  <si>
    <t>Расходы (стр.160 + стр.170 + стр. 190 + стр.210 + стр. 230 + стр. 240 + стр. 250 + стр. 260 + стр. 270 )</t>
  </si>
  <si>
    <t>Обслуживание долговых обязательств</t>
  </si>
  <si>
    <t>Безвозмездные перечисления текущего характера организациям</t>
  </si>
  <si>
    <t>Безвозмездные перечисления бюджетам</t>
  </si>
  <si>
    <t>Социальное обеспечение</t>
  </si>
  <si>
    <t>Расходы по операциям с активами</t>
  </si>
  <si>
    <t>Безвозмездные перечисления капитального характера организациям</t>
  </si>
  <si>
    <t>Чистый операционный результат (стр.301 - стр.302); (стр.310 + стр.410)</t>
  </si>
  <si>
    <t>Операционный результат до налогообложения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</si>
  <si>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</si>
  <si>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</si>
  <si>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</si>
  <si>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Чистое изменение затрат на изготовление готовой продукции (работ, услуг)</t>
  </si>
  <si>
    <t>в том числе: увеличение стоимости основных средств</t>
  </si>
  <si>
    <t>в том числе: увеличение стоимости нематериальных активов</t>
  </si>
  <si>
    <t>в том числе: увеличение стоимости непроизведенных активов</t>
  </si>
  <si>
    <t>в том числе: увеличение стоимости материальных запасов</t>
  </si>
  <si>
    <t>в том числе: увеличение стоимости прав пользования</t>
  </si>
  <si>
    <t>14701000001</t>
  </si>
  <si>
    <t>в том числе: поступление денежных средств и их эквивалентов</t>
  </si>
  <si>
    <t>Безвозмездные поступления капитального характера</t>
  </si>
  <si>
    <t>Прочие расходы</t>
  </si>
  <si>
    <t>в том числе: увеличение затрат</t>
  </si>
  <si>
    <t>в том числе: увеличение стоимости акций и иных финансовых инструментов</t>
  </si>
  <si>
    <t>291</t>
  </si>
  <si>
    <t>Налоги, пошлины и сборы</t>
  </si>
  <si>
    <t>292</t>
  </si>
  <si>
    <t>Штрафы за нарушение законодательства о налогах и сборах, законодательства о страховых взносах</t>
  </si>
  <si>
    <t>Работы, услуги по содержанию имущества</t>
  </si>
  <si>
    <t>225</t>
  </si>
  <si>
    <t>Прочие работы, услуги</t>
  </si>
  <si>
    <t>226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</si>
  <si>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</si>
  <si>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</si>
  <si>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</si>
  <si>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</si>
  <si>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Доходы от выбытия активов</t>
  </si>
  <si>
    <t>172</t>
  </si>
  <si>
    <t>Доходы от оценки активов и обязательств</t>
  </si>
  <si>
    <t>176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</si>
  <si>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</si>
  <si>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</si>
  <si>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</si>
  <si>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</si>
  <si>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</si>
  <si>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</si>
  <si>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Доходы от оказания платных услуг (работ)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</si>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</sst>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49" fontId="26" fillId="24" borderId="19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1" borderId="14" xfId="0" applyNumberFormat="1" applyFont="1" applyFill="1" applyBorder="1" applyAlignment="1" applyProtection="1">
      <alignment horizontal="right"/>
    </xf>
    <xf numFmtId="164" fontId="26" fillId="30" borderId="34" xfId="0" applyNumberFormat="1" applyFont="1" applyFill="1" applyBorder="1" applyAlignment="1" applyProtection="1">
      <alignment horizontal="right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41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41" xfId="0" applyNumberFormat="1" applyFont="1" applyFill="1" applyBorder="1" applyAlignment="1">
      <alignment horizontal="left" indent="1"/>
    </xf>
    <xf numFmtId="49" fontId="32" fillId="29" borderId="48" xfId="0" applyNumberFormat="1" applyFont="1" applyFill="1" applyBorder="1" applyAlignment="1">
      <alignment horizontal="left" wrapText="1" indent="1"/>
    </xf>
    <xf numFmtId="49" fontId="32" fillId="29" borderId="49" xfId="0" applyNumberFormat="1" applyFont="1" applyFill="1" applyBorder="1" applyAlignment="1">
      <alignment horizontal="left" wrapText="1" indent="1"/>
    </xf>
    <xf numFmtId="0" fontId="31" fillId="29" borderId="39" xfId="0" applyFont="1" applyFill="1" applyBorder="1" applyAlignment="1">
      <alignment horizontal="center"/>
    </xf>
    <xf numFmtId="49" fontId="31" fillId="29" borderId="39" xfId="0" applyNumberFormat="1" applyFont="1" applyFill="1" applyBorder="1" applyAlignment="1">
      <alignment horizontal="left" indent="1"/>
    </xf>
    <xf numFmtId="0" fontId="30" fillId="29" borderId="46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0" fontId="30" fillId="29" borderId="47" xfId="0" applyFont="1" applyFill="1" applyBorder="1" applyAlignment="1">
      <alignment horizontal="right"/>
    </xf>
    <xf numFmtId="0" fontId="30" fillId="29" borderId="48" xfId="0" applyFont="1" applyFill="1" applyBorder="1" applyAlignment="1">
      <alignment horizontal="right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0" fillId="29" borderId="45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indent="1"/>
    </xf>
    <xf numFmtId="49" fontId="32" fillId="29" borderId="40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38" xfId="0" applyNumberForma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167</xdr:row>
      <xdr:rowOff>57150</xdr:rowOff>
    </xdr:from>
    <xdr:to>
      <xdr:col>4</xdr:col>
      <xdr:colOff>1038225</xdr:colOff>
      <xdr:row>167</xdr:row>
      <xdr:rowOff>581025</xdr:rowOff>
    </xdr:to>
    <xdr:pic>
      <xdr:nvPicPr>
        <xdr:cNvPr id="119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80"/>
  <sheetViews>
    <sheetView tabSelected="1" zoomScaleNormal="100" workbookViewId="0"/>
  </sheetViews>
  <sheetFormatPr defaultColWidth="9.109375" defaultRowHeight="15" x14ac:dyDescent="0.25"/>
  <cols>
    <col min="1" max="1" width="0.88671875" style="1" customWidth="1"/>
    <col min="2" max="2" width="62.33203125" style="13" customWidth="1"/>
    <col min="3" max="3" width="4.6640625" style="13" customWidth="1"/>
    <col min="4" max="4" width="5.5546875" style="13" customWidth="1"/>
    <col min="5" max="6" width="17.6640625" style="13" customWidth="1"/>
    <col min="7" max="8" width="17.6640625" style="12" customWidth="1"/>
    <col min="9" max="9" width="9.109375" style="1" hidden="1" customWidth="1"/>
    <col min="10" max="10" width="10.33203125" style="1" hidden="1" customWidth="1"/>
    <col min="11" max="11" width="0.88671875" style="1" customWidth="1"/>
    <col min="12" max="16384" width="9.109375" style="1"/>
  </cols>
  <sheetData>
    <row r="1" spans="2:10" ht="5.0999999999999996" customHeight="1" thickBot="1" x14ac:dyDescent="0.3"/>
    <row r="2" spans="2:10" x14ac:dyDescent="0.25">
      <c r="B2" s="186" t="s">
        <v>0</v>
      </c>
      <c r="C2" s="187"/>
      <c r="D2" s="187"/>
      <c r="E2" s="187"/>
      <c r="F2" s="187"/>
      <c r="G2" s="188"/>
      <c r="H2" s="40" t="s">
        <v>1</v>
      </c>
      <c r="I2" s="6"/>
      <c r="J2" s="3" t="s">
        <v>134</v>
      </c>
    </row>
    <row r="3" spans="2:10" x14ac:dyDescent="0.25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208</v>
      </c>
      <c r="J3" s="3" t="s">
        <v>133</v>
      </c>
    </row>
    <row r="4" spans="2:10" x14ac:dyDescent="0.25">
      <c r="B4" s="4"/>
      <c r="C4" s="3" t="s">
        <v>110</v>
      </c>
      <c r="D4" s="192" t="s">
        <v>205</v>
      </c>
      <c r="E4" s="192"/>
      <c r="F4" s="3"/>
      <c r="G4" s="7" t="s">
        <v>106</v>
      </c>
      <c r="H4" s="37">
        <v>44562</v>
      </c>
      <c r="I4" s="6" t="s">
        <v>209</v>
      </c>
      <c r="J4" s="3" t="s">
        <v>135</v>
      </c>
    </row>
    <row r="5" spans="2:10" x14ac:dyDescent="0.25">
      <c r="B5" s="5" t="s">
        <v>111</v>
      </c>
      <c r="C5" s="194" t="s">
        <v>204</v>
      </c>
      <c r="D5" s="194"/>
      <c r="E5" s="194"/>
      <c r="F5" s="194"/>
      <c r="G5" s="7" t="s">
        <v>107</v>
      </c>
      <c r="H5" s="36"/>
      <c r="I5" s="6" t="s">
        <v>210</v>
      </c>
      <c r="J5" s="3" t="s">
        <v>136</v>
      </c>
    </row>
    <row r="6" spans="2:10" ht="29.25" customHeight="1" x14ac:dyDescent="0.25">
      <c r="B6" s="5" t="s">
        <v>112</v>
      </c>
      <c r="C6" s="195"/>
      <c r="D6" s="195"/>
      <c r="E6" s="195"/>
      <c r="F6" s="195"/>
      <c r="G6" s="7" t="s">
        <v>125</v>
      </c>
      <c r="H6" s="152">
        <v>3123027840</v>
      </c>
      <c r="I6" s="6"/>
      <c r="J6" s="3" t="s">
        <v>137</v>
      </c>
    </row>
    <row r="7" spans="2:10" ht="25.5" customHeight="1" x14ac:dyDescent="0.25">
      <c r="B7" s="5" t="s">
        <v>113</v>
      </c>
      <c r="C7" s="195" t="s">
        <v>207</v>
      </c>
      <c r="D7" s="195"/>
      <c r="E7" s="195"/>
      <c r="F7" s="195"/>
      <c r="G7" s="7" t="s">
        <v>126</v>
      </c>
      <c r="H7" s="35" t="s">
        <v>258</v>
      </c>
      <c r="I7" s="6" t="s">
        <v>212</v>
      </c>
      <c r="J7" s="3" t="s">
        <v>138</v>
      </c>
    </row>
    <row r="8" spans="2:10" x14ac:dyDescent="0.25">
      <c r="C8" s="193"/>
      <c r="D8" s="193"/>
      <c r="E8" s="193"/>
      <c r="F8" s="193"/>
      <c r="G8" s="7" t="s">
        <v>107</v>
      </c>
      <c r="H8" s="36"/>
      <c r="I8" s="6"/>
      <c r="J8" s="3" t="s">
        <v>139</v>
      </c>
    </row>
    <row r="9" spans="2:10" ht="28.5" customHeight="1" x14ac:dyDescent="0.25">
      <c r="B9" s="5" t="s">
        <v>114</v>
      </c>
      <c r="C9" s="194"/>
      <c r="D9" s="194"/>
      <c r="E9" s="194"/>
      <c r="F9" s="194"/>
      <c r="G9" s="7" t="s">
        <v>125</v>
      </c>
      <c r="H9" s="36"/>
      <c r="I9" s="6"/>
      <c r="J9" s="3" t="s">
        <v>140</v>
      </c>
    </row>
    <row r="10" spans="2:10" x14ac:dyDescent="0.25">
      <c r="B10" s="8" t="s">
        <v>3</v>
      </c>
      <c r="C10"/>
      <c r="D10" s="6"/>
      <c r="E10" s="9"/>
      <c r="F10" s="9"/>
      <c r="G10" s="7" t="s">
        <v>108</v>
      </c>
      <c r="H10" s="153" t="s">
        <v>206</v>
      </c>
      <c r="I10" s="6" t="s">
        <v>211</v>
      </c>
      <c r="J10" s="3" t="s">
        <v>141</v>
      </c>
    </row>
    <row r="11" spans="2:10" ht="15.6" thickBot="1" x14ac:dyDescent="0.3">
      <c r="B11" s="4" t="s">
        <v>199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5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89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90"/>
      <c r="E14" s="60" t="s">
        <v>9</v>
      </c>
      <c r="F14" s="60" t="s">
        <v>128</v>
      </c>
      <c r="G14" s="61" t="s">
        <v>131</v>
      </c>
      <c r="H14" s="62" t="s">
        <v>10</v>
      </c>
      <c r="I14" s="6"/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91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5">
      <c r="B17" s="69" t="s">
        <v>233</v>
      </c>
      <c r="C17" s="70" t="s">
        <v>15</v>
      </c>
      <c r="D17" s="71" t="s">
        <v>16</v>
      </c>
      <c r="E17" s="72">
        <f>E18+E21+E24+E27+E31+E34+E43+E46</f>
        <v>2268614.6</v>
      </c>
      <c r="F17" s="72">
        <f>F18+F21+F24+F27+F31+F34+F43+F46</f>
        <v>114459476.26000001</v>
      </c>
      <c r="G17" s="72">
        <f>G18+G21+G24+G27+G31+G34+G43+G46</f>
        <v>2656444.41</v>
      </c>
      <c r="H17" s="73">
        <f>H18+H21+H24+H27+H31+H34+H43+H46</f>
        <v>119384535.27</v>
      </c>
    </row>
    <row r="18" spans="2:10" s="3" customFormat="1" ht="11.4" x14ac:dyDescent="0.2">
      <c r="B18" s="74" t="s">
        <v>232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0.199999999999999" x14ac:dyDescent="0.2">
      <c r="B19" s="161"/>
      <c r="C19" s="162"/>
      <c r="D19" s="163"/>
      <c r="E19" s="164"/>
      <c r="F19" s="164"/>
      <c r="G19" s="160"/>
      <c r="H19" s="165">
        <f>SUM(E19:G19)</f>
        <v>0</v>
      </c>
      <c r="I19" s="159"/>
      <c r="J19" s="159"/>
    </row>
    <row r="20" spans="2:10" s="3" customFormat="1" ht="10.199999999999999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11.4" x14ac:dyDescent="0.2">
      <c r="B21" s="74" t="s">
        <v>234</v>
      </c>
      <c r="C21" s="75" t="s">
        <v>19</v>
      </c>
      <c r="D21" s="76" t="s">
        <v>20</v>
      </c>
      <c r="E21" s="77">
        <f>SUM(E22:E23)</f>
        <v>0</v>
      </c>
      <c r="F21" s="77">
        <f>SUM(F22:F23)</f>
        <v>113630912.12</v>
      </c>
      <c r="G21" s="77">
        <f>SUM(G22:G23)</f>
        <v>2401844.41</v>
      </c>
      <c r="H21" s="78">
        <f>SUM(H22:H23)</f>
        <v>116032756.53</v>
      </c>
    </row>
    <row r="22" spans="2:10" s="3" customFormat="1" ht="10.199999999999999" x14ac:dyDescent="0.2">
      <c r="B22" s="151" t="s">
        <v>286</v>
      </c>
      <c r="C22" s="79" t="s">
        <v>19</v>
      </c>
      <c r="D22" s="149" t="s">
        <v>287</v>
      </c>
      <c r="E22" s="50">
        <v>0</v>
      </c>
      <c r="F22" s="50">
        <v>113630912.12</v>
      </c>
      <c r="G22" s="50">
        <v>2401844.41</v>
      </c>
      <c r="H22" s="82">
        <f>SUM(E22:G22)</f>
        <v>116032756.53</v>
      </c>
    </row>
    <row r="23" spans="2:10" s="3" customFormat="1" ht="10.199999999999999" hidden="1" x14ac:dyDescent="0.2">
      <c r="B23" s="83"/>
      <c r="C23" s="79"/>
      <c r="D23" s="80"/>
      <c r="E23" s="48"/>
      <c r="F23" s="84"/>
      <c r="G23" s="84"/>
      <c r="H23" s="82"/>
    </row>
    <row r="24" spans="2:10" s="3" customFormat="1" ht="11.4" x14ac:dyDescent="0.2">
      <c r="B24" s="74" t="s">
        <v>235</v>
      </c>
      <c r="C24" s="75" t="s">
        <v>21</v>
      </c>
      <c r="D24" s="76" t="s">
        <v>22</v>
      </c>
      <c r="E24" s="77">
        <f>SUM(E25:E26)</f>
        <v>0</v>
      </c>
      <c r="F24" s="77">
        <f>SUM(F25:F26)</f>
        <v>0</v>
      </c>
      <c r="G24" s="77">
        <f>SUM(G25:G26)</f>
        <v>0</v>
      </c>
      <c r="H24" s="78">
        <f>SUM(H25:H26)</f>
        <v>0</v>
      </c>
    </row>
    <row r="25" spans="2:10" s="3" customFormat="1" ht="10.199999999999999" x14ac:dyDescent="0.2">
      <c r="B25" s="161"/>
      <c r="C25" s="162"/>
      <c r="D25" s="163"/>
      <c r="E25" s="164"/>
      <c r="F25" s="164"/>
      <c r="G25" s="160"/>
      <c r="H25" s="165">
        <f>SUM(E25:G25)</f>
        <v>0</v>
      </c>
      <c r="I25" s="159"/>
      <c r="J25" s="159"/>
    </row>
    <row r="26" spans="2:10" s="3" customFormat="1" ht="10.199999999999999" hidden="1" x14ac:dyDescent="0.2">
      <c r="B26" s="83"/>
      <c r="C26" s="79"/>
      <c r="D26" s="80"/>
      <c r="E26" s="48"/>
      <c r="F26" s="48"/>
      <c r="G26" s="81"/>
      <c r="H26" s="82"/>
    </row>
    <row r="27" spans="2:10" s="3" customFormat="1" ht="11.4" x14ac:dyDescent="0.2">
      <c r="B27" s="74" t="s">
        <v>236</v>
      </c>
      <c r="C27" s="75" t="s">
        <v>23</v>
      </c>
      <c r="D27" s="76" t="s">
        <v>24</v>
      </c>
      <c r="E27" s="77">
        <f>SUM(E28:E30)</f>
        <v>2201400.6</v>
      </c>
      <c r="F27" s="77">
        <f>SUM(F28:F30)</f>
        <v>0</v>
      </c>
      <c r="G27" s="77">
        <f>SUM(G28:G30)</f>
        <v>254600</v>
      </c>
      <c r="H27" s="78">
        <f>SUM(H28:H30)</f>
        <v>2456000.6</v>
      </c>
    </row>
    <row r="28" spans="2:10" s="3" customFormat="1" ht="20.399999999999999" x14ac:dyDescent="0.2">
      <c r="B28" s="151" t="s">
        <v>282</v>
      </c>
      <c r="C28" s="79" t="s">
        <v>23</v>
      </c>
      <c r="D28" s="149" t="s">
        <v>283</v>
      </c>
      <c r="E28" s="50">
        <v>2201400.6</v>
      </c>
      <c r="F28" s="48">
        <v>0</v>
      </c>
      <c r="G28" s="50">
        <v>0</v>
      </c>
      <c r="H28" s="82">
        <f>SUM(E28:G28)</f>
        <v>2201400.6</v>
      </c>
    </row>
    <row r="29" spans="2:10" s="3" customFormat="1" ht="20.399999999999999" x14ac:dyDescent="0.2">
      <c r="B29" s="151" t="s">
        <v>284</v>
      </c>
      <c r="C29" s="79" t="s">
        <v>23</v>
      </c>
      <c r="D29" s="149" t="s">
        <v>285</v>
      </c>
      <c r="E29" s="50">
        <v>0</v>
      </c>
      <c r="F29" s="48">
        <v>0</v>
      </c>
      <c r="G29" s="50">
        <v>254600</v>
      </c>
      <c r="H29" s="82">
        <f>SUM(E29:G29)</f>
        <v>254600</v>
      </c>
    </row>
    <row r="30" spans="2:10" s="3" customFormat="1" ht="10.199999999999999" hidden="1" x14ac:dyDescent="0.2">
      <c r="B30" s="83"/>
      <c r="C30" s="79"/>
      <c r="D30" s="80"/>
      <c r="E30" s="84"/>
      <c r="F30" s="48"/>
      <c r="G30" s="84"/>
      <c r="H30" s="82"/>
    </row>
    <row r="31" spans="2:10" s="3" customFormat="1" ht="11.4" x14ac:dyDescent="0.2">
      <c r="B31" s="74" t="s">
        <v>260</v>
      </c>
      <c r="C31" s="75" t="s">
        <v>172</v>
      </c>
      <c r="D31" s="76" t="s">
        <v>30</v>
      </c>
      <c r="E31" s="77">
        <f>SUM(E32:E33)</f>
        <v>67214</v>
      </c>
      <c r="F31" s="77">
        <f>SUM(F32:F33)</f>
        <v>0</v>
      </c>
      <c r="G31" s="77">
        <f>SUM(G32:G33)</f>
        <v>0</v>
      </c>
      <c r="H31" s="78">
        <f>SUM(H32:H33)</f>
        <v>67214</v>
      </c>
    </row>
    <row r="32" spans="2:10" s="3" customFormat="1" ht="20.399999999999999" x14ac:dyDescent="0.2">
      <c r="B32" s="151" t="s">
        <v>281</v>
      </c>
      <c r="C32" s="79" t="s">
        <v>172</v>
      </c>
      <c r="D32" s="149" t="s">
        <v>280</v>
      </c>
      <c r="E32" s="50">
        <v>67214</v>
      </c>
      <c r="F32" s="50">
        <v>0</v>
      </c>
      <c r="G32" s="50">
        <v>0</v>
      </c>
      <c r="H32" s="82">
        <f>SUM(E32:G32)</f>
        <v>67214</v>
      </c>
    </row>
    <row r="33" spans="2:10" s="3" customFormat="1" ht="10.199999999999999" hidden="1" x14ac:dyDescent="0.2">
      <c r="B33" s="83"/>
      <c r="C33" s="79"/>
      <c r="D33" s="80"/>
      <c r="E33" s="84"/>
      <c r="F33" s="84"/>
      <c r="G33" s="84"/>
      <c r="H33" s="82"/>
    </row>
    <row r="34" spans="2:10" s="3" customFormat="1" ht="11.4" x14ac:dyDescent="0.2">
      <c r="B34" s="74" t="s">
        <v>237</v>
      </c>
      <c r="C34" s="75" t="s">
        <v>25</v>
      </c>
      <c r="D34" s="76" t="s">
        <v>26</v>
      </c>
      <c r="E34" s="77">
        <f>SUM(E35:E37)</f>
        <v>0</v>
      </c>
      <c r="F34" s="77">
        <f>SUM(F35:F37)</f>
        <v>299125</v>
      </c>
      <c r="G34" s="77">
        <f>SUM(G35:G37)</f>
        <v>0</v>
      </c>
      <c r="H34" s="78">
        <f>SUM(H35:H37)</f>
        <v>299125</v>
      </c>
    </row>
    <row r="35" spans="2:10" s="3" customFormat="1" ht="10.199999999999999" x14ac:dyDescent="0.2">
      <c r="B35" s="151" t="s">
        <v>276</v>
      </c>
      <c r="C35" s="79" t="s">
        <v>25</v>
      </c>
      <c r="D35" s="149" t="s">
        <v>277</v>
      </c>
      <c r="E35" s="50">
        <v>0</v>
      </c>
      <c r="F35" s="49">
        <v>30187887.920000002</v>
      </c>
      <c r="G35" s="49">
        <v>0</v>
      </c>
      <c r="H35" s="82">
        <f>SUM(E35:G35)</f>
        <v>30187887.920000002</v>
      </c>
    </row>
    <row r="36" spans="2:10" s="3" customFormat="1" ht="10.199999999999999" x14ac:dyDescent="0.2">
      <c r="B36" s="151" t="s">
        <v>278</v>
      </c>
      <c r="C36" s="79" t="s">
        <v>25</v>
      </c>
      <c r="D36" s="149" t="s">
        <v>279</v>
      </c>
      <c r="E36" s="50">
        <v>0</v>
      </c>
      <c r="F36" s="49">
        <v>-29888762.920000002</v>
      </c>
      <c r="G36" s="49">
        <v>0</v>
      </c>
      <c r="H36" s="82">
        <f>SUM(E36:G36)</f>
        <v>-29888762.920000002</v>
      </c>
    </row>
    <row r="37" spans="2:10" s="3" customFormat="1" ht="0.75" customHeight="1" thickBot="1" x14ac:dyDescent="0.25">
      <c r="B37" s="85"/>
      <c r="C37" s="86"/>
      <c r="D37" s="87"/>
      <c r="E37" s="88"/>
      <c r="F37" s="88"/>
      <c r="G37" s="88"/>
      <c r="H37" s="89"/>
    </row>
    <row r="38" spans="2:10" s="3" customFormat="1" ht="12.15" customHeight="1" x14ac:dyDescent="0.2">
      <c r="B38" s="90"/>
      <c r="C38" s="90"/>
      <c r="D38" s="90"/>
      <c r="E38" s="90"/>
      <c r="F38" s="90"/>
      <c r="G38" s="90"/>
      <c r="H38" s="90" t="s">
        <v>28</v>
      </c>
      <c r="J38" s="46" t="s">
        <v>168</v>
      </c>
    </row>
    <row r="39" spans="2:10" s="3" customFormat="1" ht="12.15" customHeight="1" x14ac:dyDescent="0.2">
      <c r="B39" s="53"/>
      <c r="C39" s="54" t="s">
        <v>4</v>
      </c>
      <c r="D39" s="189" t="s">
        <v>5</v>
      </c>
      <c r="E39" s="55" t="s">
        <v>6</v>
      </c>
      <c r="F39" s="55" t="s">
        <v>127</v>
      </c>
      <c r="G39" s="56" t="s">
        <v>130</v>
      </c>
      <c r="H39" s="91"/>
      <c r="J39" s="46" t="s">
        <v>169</v>
      </c>
    </row>
    <row r="40" spans="2:10" s="3" customFormat="1" ht="12.15" customHeight="1" x14ac:dyDescent="0.2">
      <c r="B40" s="58" t="s">
        <v>7</v>
      </c>
      <c r="C40" s="59" t="s">
        <v>8</v>
      </c>
      <c r="D40" s="190"/>
      <c r="E40" s="60" t="s">
        <v>9</v>
      </c>
      <c r="F40" s="60" t="s">
        <v>128</v>
      </c>
      <c r="G40" s="61" t="s">
        <v>131</v>
      </c>
      <c r="H40" s="92" t="s">
        <v>10</v>
      </c>
      <c r="J40" s="47" t="s">
        <v>170</v>
      </c>
    </row>
    <row r="41" spans="2:10" s="3" customFormat="1" ht="12.15" customHeight="1" x14ac:dyDescent="0.2">
      <c r="B41" s="63"/>
      <c r="C41" s="59" t="s">
        <v>11</v>
      </c>
      <c r="D41" s="191"/>
      <c r="E41" s="64" t="s">
        <v>12</v>
      </c>
      <c r="F41" s="60" t="s">
        <v>129</v>
      </c>
      <c r="G41" s="61" t="s">
        <v>132</v>
      </c>
      <c r="H41" s="92"/>
      <c r="J41" s="47" t="s">
        <v>171</v>
      </c>
    </row>
    <row r="42" spans="2:10" s="3" customFormat="1" ht="12.15" customHeight="1" thickBot="1" x14ac:dyDescent="0.25">
      <c r="B42" s="65">
        <v>1</v>
      </c>
      <c r="C42" s="66">
        <v>2</v>
      </c>
      <c r="D42" s="66">
        <v>3</v>
      </c>
      <c r="E42" s="67">
        <v>4</v>
      </c>
      <c r="F42" s="67">
        <v>5</v>
      </c>
      <c r="G42" s="56" t="s">
        <v>13</v>
      </c>
      <c r="H42" s="91" t="s">
        <v>14</v>
      </c>
    </row>
    <row r="43" spans="2:10" s="3" customFormat="1" ht="11.4" x14ac:dyDescent="0.2">
      <c r="B43" s="93" t="s">
        <v>238</v>
      </c>
      <c r="C43" s="70" t="s">
        <v>16</v>
      </c>
      <c r="D43" s="71" t="s">
        <v>27</v>
      </c>
      <c r="E43" s="94">
        <f>SUM(E44:E45)</f>
        <v>0</v>
      </c>
      <c r="F43" s="94">
        <f>SUM(F44:F45)</f>
        <v>0</v>
      </c>
      <c r="G43" s="94">
        <f>SUM(G44:G45)</f>
        <v>0</v>
      </c>
      <c r="H43" s="95">
        <f>SUM(H44:H45)</f>
        <v>0</v>
      </c>
    </row>
    <row r="44" spans="2:10" s="3" customFormat="1" ht="10.199999999999999" x14ac:dyDescent="0.2">
      <c r="B44" s="154"/>
      <c r="C44" s="155"/>
      <c r="D44" s="156"/>
      <c r="E44" s="157"/>
      <c r="F44" s="157"/>
      <c r="G44" s="157"/>
      <c r="H44" s="158">
        <f>SUM(E44:G44)</f>
        <v>0</v>
      </c>
      <c r="I44" s="159"/>
      <c r="J44" s="159"/>
    </row>
    <row r="45" spans="2:10" s="3" customFormat="1" ht="10.199999999999999" hidden="1" x14ac:dyDescent="0.2">
      <c r="B45" s="101"/>
      <c r="C45" s="97"/>
      <c r="D45" s="98"/>
      <c r="E45" s="102"/>
      <c r="F45" s="99"/>
      <c r="G45" s="99"/>
      <c r="H45" s="100"/>
    </row>
    <row r="46" spans="2:10" s="3" customFormat="1" ht="22.8" x14ac:dyDescent="0.2">
      <c r="B46" s="74" t="s">
        <v>239</v>
      </c>
      <c r="C46" s="75" t="s">
        <v>173</v>
      </c>
      <c r="D46" s="76" t="s">
        <v>33</v>
      </c>
      <c r="E46" s="103">
        <f>SUM(E47:E49)</f>
        <v>0</v>
      </c>
      <c r="F46" s="103">
        <f>SUM(F47:F49)</f>
        <v>529439.14</v>
      </c>
      <c r="G46" s="103">
        <f>SUM(G47:G49)</f>
        <v>0</v>
      </c>
      <c r="H46" s="104">
        <f>SUM(H47:H49)</f>
        <v>529439.14</v>
      </c>
    </row>
    <row r="47" spans="2:10" s="3" customFormat="1" ht="20.399999999999999" x14ac:dyDescent="0.2">
      <c r="B47" s="96" t="s">
        <v>272</v>
      </c>
      <c r="C47" s="97" t="s">
        <v>173</v>
      </c>
      <c r="D47" s="150" t="s">
        <v>273</v>
      </c>
      <c r="E47" s="39">
        <v>0</v>
      </c>
      <c r="F47" s="39">
        <v>400999.14</v>
      </c>
      <c r="G47" s="39">
        <v>0</v>
      </c>
      <c r="H47" s="100">
        <f>SUM(E47:G47)</f>
        <v>400999.14</v>
      </c>
    </row>
    <row r="48" spans="2:10" s="3" customFormat="1" ht="20.399999999999999" x14ac:dyDescent="0.2">
      <c r="B48" s="96" t="s">
        <v>274</v>
      </c>
      <c r="C48" s="97" t="s">
        <v>173</v>
      </c>
      <c r="D48" s="150" t="s">
        <v>275</v>
      </c>
      <c r="E48" s="39">
        <v>0</v>
      </c>
      <c r="F48" s="39">
        <v>128440</v>
      </c>
      <c r="G48" s="39">
        <v>0</v>
      </c>
      <c r="H48" s="100">
        <f>SUM(E48:G48)</f>
        <v>128440</v>
      </c>
    </row>
    <row r="49" spans="2:10" s="3" customFormat="1" ht="10.199999999999999" hidden="1" x14ac:dyDescent="0.2">
      <c r="B49" s="101"/>
      <c r="C49" s="97"/>
      <c r="D49" s="98"/>
      <c r="E49" s="102"/>
      <c r="F49" s="99"/>
      <c r="G49" s="99"/>
      <c r="H49" s="100"/>
    </row>
    <row r="50" spans="2:10" s="3" customFormat="1" ht="24" x14ac:dyDescent="0.25">
      <c r="B50" s="105" t="s">
        <v>240</v>
      </c>
      <c r="C50" s="75" t="s">
        <v>24</v>
      </c>
      <c r="D50" s="76" t="s">
        <v>29</v>
      </c>
      <c r="E50" s="106">
        <f>E51+E54+E58+E61+E64+E67+E70+E73+E81</f>
        <v>2201400.6</v>
      </c>
      <c r="F50" s="106">
        <f>F51+F54+F58+F61+F64+F67+F70+F73+F81</f>
        <v>3932416.01</v>
      </c>
      <c r="G50" s="106">
        <f>G51+G54+G58+G61+G64+G67+G70+G73+G81</f>
        <v>121.92</v>
      </c>
      <c r="H50" s="107">
        <f>H51+H54+H58+H61+H64+H67+H70+H73+H81</f>
        <v>6133938.5300000003</v>
      </c>
    </row>
    <row r="51" spans="2:10" s="3" customFormat="1" ht="11.4" x14ac:dyDescent="0.2">
      <c r="B51" s="74" t="s">
        <v>230</v>
      </c>
      <c r="C51" s="75" t="s">
        <v>30</v>
      </c>
      <c r="D51" s="76" t="s">
        <v>31</v>
      </c>
      <c r="E51" s="103">
        <f>SUM(E52:E53)</f>
        <v>0</v>
      </c>
      <c r="F51" s="103">
        <f>SUM(F52:F53)</f>
        <v>0</v>
      </c>
      <c r="G51" s="103">
        <f>SUM(G52:G53)</f>
        <v>0</v>
      </c>
      <c r="H51" s="104">
        <f>SUM(H52:H53)</f>
        <v>0</v>
      </c>
    </row>
    <row r="52" spans="2:10" s="3" customFormat="1" ht="10.199999999999999" x14ac:dyDescent="0.2">
      <c r="B52" s="154"/>
      <c r="C52" s="155"/>
      <c r="D52" s="156"/>
      <c r="E52" s="157"/>
      <c r="F52" s="157"/>
      <c r="G52" s="157"/>
      <c r="H52" s="158">
        <f>SUM(E52:G52)</f>
        <v>0</v>
      </c>
      <c r="I52" s="159"/>
      <c r="J52" s="159"/>
    </row>
    <row r="53" spans="2:10" s="3" customFormat="1" ht="12.15" hidden="1" customHeight="1" x14ac:dyDescent="0.2">
      <c r="B53" s="101"/>
      <c r="C53" s="97"/>
      <c r="D53" s="98"/>
      <c r="E53" s="102"/>
      <c r="F53" s="102"/>
      <c r="G53" s="102"/>
      <c r="H53" s="100"/>
    </row>
    <row r="54" spans="2:10" s="3" customFormat="1" ht="11.4" x14ac:dyDescent="0.2">
      <c r="B54" s="74" t="s">
        <v>231</v>
      </c>
      <c r="C54" s="75" t="s">
        <v>26</v>
      </c>
      <c r="D54" s="76" t="s">
        <v>32</v>
      </c>
      <c r="E54" s="103">
        <f>SUM(E55:E57)</f>
        <v>2201400.6</v>
      </c>
      <c r="F54" s="103">
        <f>SUM(F55:F57)</f>
        <v>0</v>
      </c>
      <c r="G54" s="103">
        <f>SUM(G55:G57)</f>
        <v>0</v>
      </c>
      <c r="H54" s="104">
        <f>SUM(H55:H57)</f>
        <v>2201400.6</v>
      </c>
    </row>
    <row r="55" spans="2:10" s="3" customFormat="1" ht="10.199999999999999" x14ac:dyDescent="0.2">
      <c r="B55" s="96" t="s">
        <v>268</v>
      </c>
      <c r="C55" s="97" t="s">
        <v>26</v>
      </c>
      <c r="D55" s="150" t="s">
        <v>269</v>
      </c>
      <c r="E55" s="33">
        <v>868447.6</v>
      </c>
      <c r="F55" s="33">
        <v>0</v>
      </c>
      <c r="G55" s="33">
        <v>0</v>
      </c>
      <c r="H55" s="100">
        <f>SUM(E55:G55)</f>
        <v>868447.6</v>
      </c>
    </row>
    <row r="56" spans="2:10" s="3" customFormat="1" ht="10.199999999999999" x14ac:dyDescent="0.2">
      <c r="B56" s="96" t="s">
        <v>270</v>
      </c>
      <c r="C56" s="97" t="s">
        <v>26</v>
      </c>
      <c r="D56" s="150" t="s">
        <v>271</v>
      </c>
      <c r="E56" s="33">
        <v>1332953</v>
      </c>
      <c r="F56" s="33">
        <v>0</v>
      </c>
      <c r="G56" s="33">
        <v>0</v>
      </c>
      <c r="H56" s="100">
        <f>SUM(E56:G56)</f>
        <v>1332953</v>
      </c>
    </row>
    <row r="57" spans="2:10" s="3" customFormat="1" ht="12.15" hidden="1" customHeight="1" x14ac:dyDescent="0.2">
      <c r="B57" s="101"/>
      <c r="C57" s="97"/>
      <c r="D57" s="98"/>
      <c r="E57" s="102"/>
      <c r="F57" s="102"/>
      <c r="G57" s="102"/>
      <c r="H57" s="100"/>
    </row>
    <row r="58" spans="2:10" s="3" customFormat="1" ht="11.4" x14ac:dyDescent="0.2">
      <c r="B58" s="74" t="s">
        <v>241</v>
      </c>
      <c r="C58" s="75" t="s">
        <v>33</v>
      </c>
      <c r="D58" s="76" t="s">
        <v>34</v>
      </c>
      <c r="E58" s="103">
        <f>SUM(E59:E60)</f>
        <v>0</v>
      </c>
      <c r="F58" s="103">
        <f>SUM(F59:F60)</f>
        <v>0</v>
      </c>
      <c r="G58" s="103">
        <f>SUM(G59:G60)</f>
        <v>0</v>
      </c>
      <c r="H58" s="104">
        <f>SUM(H59:H60)</f>
        <v>0</v>
      </c>
    </row>
    <row r="59" spans="2:10" s="3" customFormat="1" ht="10.199999999999999" x14ac:dyDescent="0.2">
      <c r="B59" s="154"/>
      <c r="C59" s="155"/>
      <c r="D59" s="156"/>
      <c r="E59" s="160"/>
      <c r="F59" s="157"/>
      <c r="G59" s="157"/>
      <c r="H59" s="158">
        <f>SUM(E59:G59)</f>
        <v>0</v>
      </c>
      <c r="I59" s="159"/>
      <c r="J59" s="159"/>
    </row>
    <row r="60" spans="2:10" s="3" customFormat="1" ht="10.199999999999999" hidden="1" x14ac:dyDescent="0.2">
      <c r="B60" s="101"/>
      <c r="C60" s="97"/>
      <c r="D60" s="98"/>
      <c r="E60" s="99"/>
      <c r="F60" s="99"/>
      <c r="G60" s="99"/>
      <c r="H60" s="100"/>
    </row>
    <row r="61" spans="2:10" s="3" customFormat="1" ht="11.4" x14ac:dyDescent="0.2">
      <c r="B61" s="74" t="s">
        <v>242</v>
      </c>
      <c r="C61" s="75" t="s">
        <v>31</v>
      </c>
      <c r="D61" s="76" t="s">
        <v>35</v>
      </c>
      <c r="E61" s="103">
        <f>SUM(E62:E63)</f>
        <v>0</v>
      </c>
      <c r="F61" s="103">
        <f>SUM(F62:F63)</f>
        <v>0</v>
      </c>
      <c r="G61" s="103">
        <f>SUM(G62:G63)</f>
        <v>0</v>
      </c>
      <c r="H61" s="104">
        <f>SUM(H62:H63)</f>
        <v>0</v>
      </c>
    </row>
    <row r="62" spans="2:10" s="3" customFormat="1" ht="10.199999999999999" x14ac:dyDescent="0.2">
      <c r="B62" s="154"/>
      <c r="C62" s="155"/>
      <c r="D62" s="156"/>
      <c r="E62" s="157"/>
      <c r="F62" s="157"/>
      <c r="G62" s="157"/>
      <c r="H62" s="158">
        <f>SUM(E62:G62)</f>
        <v>0</v>
      </c>
      <c r="I62" s="159"/>
      <c r="J62" s="159"/>
    </row>
    <row r="63" spans="2:10" s="3" customFormat="1" ht="10.199999999999999" hidden="1" x14ac:dyDescent="0.2">
      <c r="B63" s="101"/>
      <c r="C63" s="97"/>
      <c r="D63" s="98"/>
      <c r="E63" s="102"/>
      <c r="F63" s="102"/>
      <c r="G63" s="102"/>
      <c r="H63" s="100"/>
    </row>
    <row r="64" spans="2:10" s="3" customFormat="1" ht="11.4" x14ac:dyDescent="0.2">
      <c r="B64" s="74" t="s">
        <v>243</v>
      </c>
      <c r="C64" s="75" t="s">
        <v>34</v>
      </c>
      <c r="D64" s="76" t="s">
        <v>36</v>
      </c>
      <c r="E64" s="103">
        <f>SUM(E65:E66)</f>
        <v>0</v>
      </c>
      <c r="F64" s="103">
        <f>SUM(F65:F66)</f>
        <v>0</v>
      </c>
      <c r="G64" s="103">
        <f>SUM(G65:G66)</f>
        <v>0</v>
      </c>
      <c r="H64" s="104">
        <f>SUM(H65:H66)</f>
        <v>0</v>
      </c>
    </row>
    <row r="65" spans="2:10" s="3" customFormat="1" ht="10.199999999999999" x14ac:dyDescent="0.2">
      <c r="B65" s="154"/>
      <c r="C65" s="155"/>
      <c r="D65" s="156"/>
      <c r="E65" s="157"/>
      <c r="F65" s="157"/>
      <c r="G65" s="157"/>
      <c r="H65" s="158">
        <f>SUM(E65:G65)</f>
        <v>0</v>
      </c>
      <c r="I65" s="159"/>
      <c r="J65" s="159"/>
    </row>
    <row r="66" spans="2:10" s="3" customFormat="1" ht="10.199999999999999" hidden="1" x14ac:dyDescent="0.2">
      <c r="B66" s="101"/>
      <c r="C66" s="97"/>
      <c r="D66" s="98"/>
      <c r="E66" s="102"/>
      <c r="F66" s="102"/>
      <c r="G66" s="102"/>
      <c r="H66" s="100"/>
    </row>
    <row r="67" spans="2:10" s="3" customFormat="1" ht="11.4" x14ac:dyDescent="0.2">
      <c r="B67" s="74" t="s">
        <v>244</v>
      </c>
      <c r="C67" s="75" t="s">
        <v>35</v>
      </c>
      <c r="D67" s="76" t="s">
        <v>37</v>
      </c>
      <c r="E67" s="103">
        <f>SUM(E68:E69)</f>
        <v>0</v>
      </c>
      <c r="F67" s="103">
        <f>SUM(F68:F69)</f>
        <v>0</v>
      </c>
      <c r="G67" s="103">
        <f>SUM(G68:G69)</f>
        <v>0</v>
      </c>
      <c r="H67" s="103">
        <f>SUM(H68:H69)</f>
        <v>0</v>
      </c>
    </row>
    <row r="68" spans="2:10" s="3" customFormat="1" ht="10.199999999999999" x14ac:dyDescent="0.2">
      <c r="B68" s="154"/>
      <c r="C68" s="155"/>
      <c r="D68" s="156"/>
      <c r="E68" s="157"/>
      <c r="F68" s="157"/>
      <c r="G68" s="157"/>
      <c r="H68" s="158">
        <f>SUM(E68:G68)</f>
        <v>0</v>
      </c>
      <c r="I68" s="159"/>
      <c r="J68" s="159"/>
    </row>
    <row r="69" spans="2:10" s="3" customFormat="1" ht="10.199999999999999" hidden="1" x14ac:dyDescent="0.2">
      <c r="B69" s="101"/>
      <c r="C69" s="97"/>
      <c r="D69" s="98"/>
      <c r="E69" s="102"/>
      <c r="F69" s="102"/>
      <c r="G69" s="102"/>
      <c r="H69" s="100"/>
    </row>
    <row r="70" spans="2:10" s="3" customFormat="1" ht="11.4" x14ac:dyDescent="0.2">
      <c r="B70" s="74" t="s">
        <v>245</v>
      </c>
      <c r="C70" s="75" t="s">
        <v>36</v>
      </c>
      <c r="D70" s="76" t="s">
        <v>40</v>
      </c>
      <c r="E70" s="103">
        <f>SUM(E71:E72)</f>
        <v>0</v>
      </c>
      <c r="F70" s="103">
        <f>SUM(F71:F72)</f>
        <v>0</v>
      </c>
      <c r="G70" s="103">
        <f>SUM(G71:G72)</f>
        <v>0</v>
      </c>
      <c r="H70" s="104">
        <f>SUM(H71:H72)</f>
        <v>0</v>
      </c>
    </row>
    <row r="71" spans="2:10" s="3" customFormat="1" ht="10.199999999999999" x14ac:dyDescent="0.2">
      <c r="B71" s="154"/>
      <c r="C71" s="155"/>
      <c r="D71" s="156"/>
      <c r="E71" s="157"/>
      <c r="F71" s="157"/>
      <c r="G71" s="157"/>
      <c r="H71" s="158">
        <f>SUM(E71:G71)</f>
        <v>0</v>
      </c>
      <c r="I71" s="159"/>
      <c r="J71" s="159"/>
    </row>
    <row r="72" spans="2:10" s="3" customFormat="1" ht="12.15" hidden="1" customHeight="1" x14ac:dyDescent="0.2">
      <c r="B72" s="101"/>
      <c r="C72" s="97"/>
      <c r="D72" s="98"/>
      <c r="E72" s="102"/>
      <c r="F72" s="102"/>
      <c r="G72" s="102"/>
      <c r="H72" s="100"/>
    </row>
    <row r="73" spans="2:10" s="3" customFormat="1" ht="11.4" x14ac:dyDescent="0.2">
      <c r="B73" s="74" t="s">
        <v>246</v>
      </c>
      <c r="C73" s="75" t="s">
        <v>37</v>
      </c>
      <c r="D73" s="76" t="s">
        <v>174</v>
      </c>
      <c r="E73" s="103">
        <f>SUM(E74:E75)</f>
        <v>0</v>
      </c>
      <c r="F73" s="103">
        <f>SUM(F74:F75)</f>
        <v>0</v>
      </c>
      <c r="G73" s="103">
        <f>SUM(G74:G75)</f>
        <v>0</v>
      </c>
      <c r="H73" s="104">
        <f>SUM(H74:H75)</f>
        <v>0</v>
      </c>
    </row>
    <row r="74" spans="2:10" s="3" customFormat="1" ht="10.199999999999999" x14ac:dyDescent="0.2">
      <c r="B74" s="154"/>
      <c r="C74" s="155"/>
      <c r="D74" s="156"/>
      <c r="E74" s="157"/>
      <c r="F74" s="157"/>
      <c r="G74" s="157"/>
      <c r="H74" s="158">
        <f>SUM(E74:G74)</f>
        <v>0</v>
      </c>
      <c r="I74" s="159"/>
      <c r="J74" s="159"/>
    </row>
    <row r="75" spans="2:10" s="3" customFormat="1" ht="0.75" customHeight="1" thickBot="1" x14ac:dyDescent="0.25">
      <c r="B75" s="101"/>
      <c r="C75" s="108"/>
      <c r="D75" s="109"/>
      <c r="E75" s="110"/>
      <c r="F75" s="110"/>
      <c r="G75" s="110"/>
      <c r="H75" s="111"/>
    </row>
    <row r="76" spans="2:10" s="3" customFormat="1" ht="12.15" customHeight="1" x14ac:dyDescent="0.2">
      <c r="B76" s="90"/>
      <c r="C76" s="90"/>
      <c r="D76" s="90"/>
      <c r="E76" s="90"/>
      <c r="F76" s="90"/>
      <c r="G76" s="90"/>
      <c r="H76" s="90" t="s">
        <v>39</v>
      </c>
    </row>
    <row r="77" spans="2:10" s="3" customFormat="1" ht="12.15" customHeight="1" x14ac:dyDescent="0.2">
      <c r="B77" s="112"/>
      <c r="C77" s="54" t="s">
        <v>4</v>
      </c>
      <c r="D77" s="189" t="s">
        <v>5</v>
      </c>
      <c r="E77" s="55" t="s">
        <v>6</v>
      </c>
      <c r="F77" s="55" t="s">
        <v>127</v>
      </c>
      <c r="G77" s="56" t="s">
        <v>130</v>
      </c>
      <c r="H77" s="91"/>
    </row>
    <row r="78" spans="2:10" s="3" customFormat="1" ht="12.15" customHeight="1" x14ac:dyDescent="0.2">
      <c r="B78" s="59" t="s">
        <v>7</v>
      </c>
      <c r="C78" s="59" t="s">
        <v>8</v>
      </c>
      <c r="D78" s="190"/>
      <c r="E78" s="60" t="s">
        <v>9</v>
      </c>
      <c r="F78" s="60" t="s">
        <v>128</v>
      </c>
      <c r="G78" s="61" t="s">
        <v>131</v>
      </c>
      <c r="H78" s="92" t="s">
        <v>10</v>
      </c>
    </row>
    <row r="79" spans="2:10" s="3" customFormat="1" ht="12.15" customHeight="1" x14ac:dyDescent="0.2">
      <c r="B79" s="113"/>
      <c r="C79" s="114" t="s">
        <v>11</v>
      </c>
      <c r="D79" s="191"/>
      <c r="E79" s="64" t="s">
        <v>12</v>
      </c>
      <c r="F79" s="64" t="s">
        <v>129</v>
      </c>
      <c r="G79" s="115" t="s">
        <v>132</v>
      </c>
      <c r="H79" s="92"/>
    </row>
    <row r="80" spans="2:10" s="3" customFormat="1" ht="12.15" customHeight="1" thickBot="1" x14ac:dyDescent="0.25">
      <c r="B80" s="65">
        <v>1</v>
      </c>
      <c r="C80" s="116">
        <v>2</v>
      </c>
      <c r="D80" s="116">
        <v>3</v>
      </c>
      <c r="E80" s="117">
        <v>4</v>
      </c>
      <c r="F80" s="117">
        <v>5</v>
      </c>
      <c r="G80" s="118" t="s">
        <v>13</v>
      </c>
      <c r="H80" s="119" t="s">
        <v>14</v>
      </c>
    </row>
    <row r="81" spans="2:8" s="3" customFormat="1" ht="11.4" x14ac:dyDescent="0.2">
      <c r="B81" s="93" t="s">
        <v>261</v>
      </c>
      <c r="C81" s="70" t="s">
        <v>40</v>
      </c>
      <c r="D81" s="71" t="s">
        <v>38</v>
      </c>
      <c r="E81" s="94">
        <f>SUM(E82:E84)</f>
        <v>0</v>
      </c>
      <c r="F81" s="94">
        <f>SUM(F82:F84)</f>
        <v>3932416.01</v>
      </c>
      <c r="G81" s="94">
        <f>SUM(G82:G84)</f>
        <v>121.92</v>
      </c>
      <c r="H81" s="95">
        <f>SUM(H82:H84)</f>
        <v>3932537.93</v>
      </c>
    </row>
    <row r="82" spans="2:8" s="3" customFormat="1" ht="10.199999999999999" x14ac:dyDescent="0.2">
      <c r="B82" s="96" t="s">
        <v>265</v>
      </c>
      <c r="C82" s="97" t="s">
        <v>40</v>
      </c>
      <c r="D82" s="150" t="s">
        <v>264</v>
      </c>
      <c r="E82" s="33">
        <v>0</v>
      </c>
      <c r="F82" s="33">
        <v>3932416</v>
      </c>
      <c r="G82" s="33">
        <v>0</v>
      </c>
      <c r="H82" s="100">
        <f>SUM(E82:G82)</f>
        <v>3932416</v>
      </c>
    </row>
    <row r="83" spans="2:8" s="3" customFormat="1" ht="20.399999999999999" x14ac:dyDescent="0.2">
      <c r="B83" s="96" t="s">
        <v>267</v>
      </c>
      <c r="C83" s="97" t="s">
        <v>40</v>
      </c>
      <c r="D83" s="150" t="s">
        <v>266</v>
      </c>
      <c r="E83" s="33">
        <v>0</v>
      </c>
      <c r="F83" s="33">
        <v>0.01</v>
      </c>
      <c r="G83" s="33">
        <v>121.92</v>
      </c>
      <c r="H83" s="100">
        <f>SUM(E83:G83)</f>
        <v>121.93</v>
      </c>
    </row>
    <row r="84" spans="2:8" s="3" customFormat="1" ht="12.15" hidden="1" customHeight="1" x14ac:dyDescent="0.2">
      <c r="B84" s="96"/>
      <c r="C84" s="97"/>
      <c r="D84" s="98"/>
      <c r="E84" s="102"/>
      <c r="F84" s="102"/>
      <c r="G84" s="102"/>
      <c r="H84" s="100"/>
    </row>
    <row r="85" spans="2:8" s="3" customFormat="1" ht="10.199999999999999" x14ac:dyDescent="0.2">
      <c r="B85" s="120" t="s">
        <v>247</v>
      </c>
      <c r="C85" s="75" t="s">
        <v>41</v>
      </c>
      <c r="D85" s="76"/>
      <c r="E85" s="103">
        <f>E88+E117</f>
        <v>67214</v>
      </c>
      <c r="F85" s="103">
        <f>F88+F117</f>
        <v>110527060.25</v>
      </c>
      <c r="G85" s="103">
        <f>G88+G117</f>
        <v>2656322.4900000002</v>
      </c>
      <c r="H85" s="104">
        <f>H88+H117</f>
        <v>113250596.73999999</v>
      </c>
    </row>
    <row r="86" spans="2:8" s="3" customFormat="1" ht="11.4" x14ac:dyDescent="0.2">
      <c r="B86" s="74" t="s">
        <v>248</v>
      </c>
      <c r="C86" s="75" t="s">
        <v>42</v>
      </c>
      <c r="D86" s="76"/>
      <c r="E86" s="121">
        <f>E17-E50</f>
        <v>67214</v>
      </c>
      <c r="F86" s="121">
        <f>F17-F50</f>
        <v>110527060.25</v>
      </c>
      <c r="G86" s="121">
        <f>G17-G50</f>
        <v>2656322.4900000002</v>
      </c>
      <c r="H86" s="122">
        <f>H17-H50</f>
        <v>113250596.73999999</v>
      </c>
    </row>
    <row r="87" spans="2:8" s="3" customFormat="1" ht="11.4" x14ac:dyDescent="0.2">
      <c r="B87" s="74" t="s">
        <v>249</v>
      </c>
      <c r="C87" s="75" t="s">
        <v>43</v>
      </c>
      <c r="D87" s="76"/>
      <c r="E87" s="39"/>
      <c r="F87" s="33"/>
      <c r="G87" s="33"/>
      <c r="H87" s="100">
        <f>SUM(E87:G87)</f>
        <v>0</v>
      </c>
    </row>
    <row r="88" spans="2:8" s="3" customFormat="1" ht="20.399999999999999" x14ac:dyDescent="0.2">
      <c r="B88" s="120" t="s">
        <v>250</v>
      </c>
      <c r="C88" s="75" t="s">
        <v>44</v>
      </c>
      <c r="D88" s="76"/>
      <c r="E88" s="106">
        <f>E89+E92+E95+E98+E105+E108+E116</f>
        <v>0</v>
      </c>
      <c r="F88" s="106">
        <f>F89+F92+F95+F98+F105+F108+F116</f>
        <v>80573401.140000001</v>
      </c>
      <c r="G88" s="106">
        <f>G89+G92+G95+G98+G105+G108+G116</f>
        <v>2622282.36</v>
      </c>
      <c r="H88" s="107">
        <f>H89+H92+H95+H98+H105+H108+H116</f>
        <v>83195683.5</v>
      </c>
    </row>
    <row r="89" spans="2:8" s="3" customFormat="1" ht="11.4" x14ac:dyDescent="0.2">
      <c r="B89" s="74" t="s">
        <v>251</v>
      </c>
      <c r="C89" s="75" t="s">
        <v>45</v>
      </c>
      <c r="D89" s="76"/>
      <c r="E89" s="103">
        <f>E90-E91</f>
        <v>0</v>
      </c>
      <c r="F89" s="103">
        <f>F90-F91</f>
        <v>-1185017.47</v>
      </c>
      <c r="G89" s="103">
        <f>G90-G91</f>
        <v>214317.27</v>
      </c>
      <c r="H89" s="104">
        <f>H90-H91</f>
        <v>-970700.2</v>
      </c>
    </row>
    <row r="90" spans="2:8" s="3" customFormat="1" ht="10.199999999999999" x14ac:dyDescent="0.2">
      <c r="B90" s="123" t="s">
        <v>253</v>
      </c>
      <c r="C90" s="75" t="s">
        <v>46</v>
      </c>
      <c r="D90" s="76" t="s">
        <v>44</v>
      </c>
      <c r="E90" s="33">
        <v>67214</v>
      </c>
      <c r="F90" s="33">
        <v>4806629.13</v>
      </c>
      <c r="G90" s="33">
        <v>94396</v>
      </c>
      <c r="H90" s="100">
        <f>SUM(E90:G90)</f>
        <v>4968239.13</v>
      </c>
    </row>
    <row r="91" spans="2:8" s="3" customFormat="1" ht="10.199999999999999" x14ac:dyDescent="0.2">
      <c r="B91" s="123" t="s">
        <v>181</v>
      </c>
      <c r="C91" s="75" t="s">
        <v>47</v>
      </c>
      <c r="D91" s="76" t="s">
        <v>154</v>
      </c>
      <c r="E91" s="33">
        <v>67214</v>
      </c>
      <c r="F91" s="33">
        <v>5991646.5999999996</v>
      </c>
      <c r="G91" s="33">
        <v>-119921.27</v>
      </c>
      <c r="H91" s="100">
        <f>SUM(E91:G91)</f>
        <v>5938939.3300000001</v>
      </c>
    </row>
    <row r="92" spans="2:8" s="3" customFormat="1" ht="11.4" x14ac:dyDescent="0.2">
      <c r="B92" s="74" t="s">
        <v>179</v>
      </c>
      <c r="C92" s="75" t="s">
        <v>49</v>
      </c>
      <c r="D92" s="76"/>
      <c r="E92" s="103">
        <f>E93-E94</f>
        <v>0</v>
      </c>
      <c r="F92" s="103">
        <f>F93-F94</f>
        <v>0</v>
      </c>
      <c r="G92" s="103">
        <f>G93-G94</f>
        <v>0</v>
      </c>
      <c r="H92" s="104">
        <f>H93-H94</f>
        <v>0</v>
      </c>
    </row>
    <row r="93" spans="2:8" s="3" customFormat="1" ht="10.199999999999999" x14ac:dyDescent="0.2">
      <c r="B93" s="123" t="s">
        <v>254</v>
      </c>
      <c r="C93" s="75" t="s">
        <v>50</v>
      </c>
      <c r="D93" s="76" t="s">
        <v>45</v>
      </c>
      <c r="E93" s="33"/>
      <c r="F93" s="33"/>
      <c r="G93" s="33"/>
      <c r="H93" s="100">
        <f>SUM(E93:G93)</f>
        <v>0</v>
      </c>
    </row>
    <row r="94" spans="2:8" s="3" customFormat="1" ht="10.199999999999999" x14ac:dyDescent="0.2">
      <c r="B94" s="123" t="s">
        <v>182</v>
      </c>
      <c r="C94" s="75" t="s">
        <v>51</v>
      </c>
      <c r="D94" s="76" t="s">
        <v>155</v>
      </c>
      <c r="E94" s="33"/>
      <c r="F94" s="33"/>
      <c r="G94" s="33"/>
      <c r="H94" s="100">
        <f>SUM(E94:G94)</f>
        <v>0</v>
      </c>
    </row>
    <row r="95" spans="2:8" s="3" customFormat="1" ht="11.4" x14ac:dyDescent="0.2">
      <c r="B95" s="74" t="s">
        <v>180</v>
      </c>
      <c r="C95" s="75" t="s">
        <v>53</v>
      </c>
      <c r="D95" s="76"/>
      <c r="E95" s="103">
        <f>E96-E97</f>
        <v>0</v>
      </c>
      <c r="F95" s="103">
        <f>F96-F97</f>
        <v>-29888762.920000002</v>
      </c>
      <c r="G95" s="103">
        <f>G96-G97</f>
        <v>0</v>
      </c>
      <c r="H95" s="104">
        <f>H96-H97</f>
        <v>-29888762.920000002</v>
      </c>
    </row>
    <row r="96" spans="2:8" s="3" customFormat="1" ht="10.199999999999999" x14ac:dyDescent="0.2">
      <c r="B96" s="123" t="s">
        <v>255</v>
      </c>
      <c r="C96" s="75" t="s">
        <v>54</v>
      </c>
      <c r="D96" s="76" t="s">
        <v>49</v>
      </c>
      <c r="E96" s="33"/>
      <c r="F96" s="33"/>
      <c r="G96" s="33"/>
      <c r="H96" s="100">
        <f>SUM(E96:G96)</f>
        <v>0</v>
      </c>
    </row>
    <row r="97" spans="2:10" s="3" customFormat="1" ht="10.199999999999999" x14ac:dyDescent="0.2">
      <c r="B97" s="123" t="s">
        <v>183</v>
      </c>
      <c r="C97" s="75" t="s">
        <v>55</v>
      </c>
      <c r="D97" s="76" t="s">
        <v>156</v>
      </c>
      <c r="E97" s="33">
        <v>0</v>
      </c>
      <c r="F97" s="33">
        <v>29888762.920000002</v>
      </c>
      <c r="G97" s="33">
        <v>0</v>
      </c>
      <c r="H97" s="100">
        <f>SUM(E97:G97)</f>
        <v>29888762.920000002</v>
      </c>
    </row>
    <row r="98" spans="2:10" s="3" customFormat="1" ht="11.4" x14ac:dyDescent="0.2">
      <c r="B98" s="74" t="s">
        <v>184</v>
      </c>
      <c r="C98" s="75" t="s">
        <v>57</v>
      </c>
      <c r="D98" s="76"/>
      <c r="E98" s="103">
        <f>E99-E102</f>
        <v>0</v>
      </c>
      <c r="F98" s="103">
        <f>F99-F102</f>
        <v>135538.49</v>
      </c>
      <c r="G98" s="103">
        <f>G99-G102</f>
        <v>33371.800000000003</v>
      </c>
      <c r="H98" s="104">
        <f>H99-H102</f>
        <v>168910.29</v>
      </c>
    </row>
    <row r="99" spans="2:10" s="3" customFormat="1" ht="10.199999999999999" x14ac:dyDescent="0.2">
      <c r="B99" s="123" t="s">
        <v>256</v>
      </c>
      <c r="C99" s="75" t="s">
        <v>58</v>
      </c>
      <c r="D99" s="76" t="s">
        <v>59</v>
      </c>
      <c r="E99" s="39">
        <v>0</v>
      </c>
      <c r="F99" s="39">
        <v>770093.4</v>
      </c>
      <c r="G99" s="39">
        <v>217635.4</v>
      </c>
      <c r="H99" s="100">
        <f>SUM(E99:G99)</f>
        <v>987728.8</v>
      </c>
    </row>
    <row r="100" spans="2:10" s="3" customFormat="1" ht="10.199999999999999" x14ac:dyDescent="0.2">
      <c r="B100" s="154"/>
      <c r="C100" s="155"/>
      <c r="D100" s="156"/>
      <c r="E100" s="157"/>
      <c r="F100" s="157"/>
      <c r="G100" s="157"/>
      <c r="H100" s="158">
        <f>SUM(E100:G100)</f>
        <v>0</v>
      </c>
      <c r="I100" s="159"/>
      <c r="J100" s="159"/>
    </row>
    <row r="101" spans="2:10" s="3" customFormat="1" ht="10.199999999999999" hidden="1" x14ac:dyDescent="0.2">
      <c r="B101" s="96"/>
      <c r="C101" s="97"/>
      <c r="D101" s="98"/>
      <c r="E101" s="102"/>
      <c r="F101" s="102"/>
      <c r="G101" s="102"/>
      <c r="H101" s="100"/>
    </row>
    <row r="102" spans="2:10" s="3" customFormat="1" ht="10.199999999999999" x14ac:dyDescent="0.2">
      <c r="B102" s="123" t="s">
        <v>213</v>
      </c>
      <c r="C102" s="75" t="s">
        <v>60</v>
      </c>
      <c r="D102" s="76" t="s">
        <v>61</v>
      </c>
      <c r="E102" s="39">
        <v>0</v>
      </c>
      <c r="F102" s="39">
        <v>634554.91</v>
      </c>
      <c r="G102" s="39">
        <v>184263.6</v>
      </c>
      <c r="H102" s="100">
        <f>SUM(E102:G102)</f>
        <v>818818.51</v>
      </c>
    </row>
    <row r="103" spans="2:10" s="3" customFormat="1" ht="10.199999999999999" x14ac:dyDescent="0.2">
      <c r="B103" s="154"/>
      <c r="C103" s="155"/>
      <c r="D103" s="156"/>
      <c r="E103" s="157"/>
      <c r="F103" s="157"/>
      <c r="G103" s="157"/>
      <c r="H103" s="158">
        <f>SUM(E103:G103)</f>
        <v>0</v>
      </c>
      <c r="I103" s="159"/>
      <c r="J103" s="159"/>
    </row>
    <row r="104" spans="2:10" s="3" customFormat="1" ht="10.199999999999999" hidden="1" x14ac:dyDescent="0.2">
      <c r="B104" s="96"/>
      <c r="C104" s="97"/>
      <c r="D104" s="98"/>
      <c r="E104" s="102"/>
      <c r="F104" s="102"/>
      <c r="G104" s="102"/>
      <c r="H104" s="100"/>
    </row>
    <row r="105" spans="2:10" s="3" customFormat="1" ht="11.4" x14ac:dyDescent="0.2">
      <c r="B105" s="74" t="s">
        <v>202</v>
      </c>
      <c r="C105" s="75" t="s">
        <v>62</v>
      </c>
      <c r="D105" s="76"/>
      <c r="E105" s="103">
        <f>E106-E107</f>
        <v>0</v>
      </c>
      <c r="F105" s="103">
        <f>F106-F107</f>
        <v>128000</v>
      </c>
      <c r="G105" s="103">
        <f>G106-G107</f>
        <v>0</v>
      </c>
      <c r="H105" s="104">
        <f>H106-H107</f>
        <v>128000</v>
      </c>
    </row>
    <row r="106" spans="2:10" s="3" customFormat="1" ht="10.199999999999999" x14ac:dyDescent="0.2">
      <c r="B106" s="123" t="s">
        <v>257</v>
      </c>
      <c r="C106" s="75" t="s">
        <v>63</v>
      </c>
      <c r="D106" s="76" t="s">
        <v>53</v>
      </c>
      <c r="E106" s="33">
        <v>0</v>
      </c>
      <c r="F106" s="33">
        <v>128000</v>
      </c>
      <c r="G106" s="33">
        <v>0</v>
      </c>
      <c r="H106" s="100">
        <f>SUM(E106:G106)</f>
        <v>128000</v>
      </c>
    </row>
    <row r="107" spans="2:10" s="3" customFormat="1" ht="10.199999999999999" x14ac:dyDescent="0.2">
      <c r="B107" s="123" t="s">
        <v>203</v>
      </c>
      <c r="C107" s="75" t="s">
        <v>65</v>
      </c>
      <c r="D107" s="76" t="s">
        <v>148</v>
      </c>
      <c r="E107" s="33"/>
      <c r="F107" s="33"/>
      <c r="G107" s="33"/>
      <c r="H107" s="100">
        <f>SUM(E107:G107)</f>
        <v>0</v>
      </c>
    </row>
    <row r="108" spans="2:10" s="3" customFormat="1" ht="23.4" thickBot="1" x14ac:dyDescent="0.25">
      <c r="B108" s="124" t="s">
        <v>252</v>
      </c>
      <c r="C108" s="125" t="s">
        <v>67</v>
      </c>
      <c r="D108" s="126"/>
      <c r="E108" s="127">
        <f>E114-E115</f>
        <v>0</v>
      </c>
      <c r="F108" s="127">
        <f>F114-F115</f>
        <v>111365629.8</v>
      </c>
      <c r="G108" s="127">
        <f>G114-G115</f>
        <v>2362523.61</v>
      </c>
      <c r="H108" s="128">
        <f>H114-H115</f>
        <v>113728153.41</v>
      </c>
    </row>
    <row r="109" spans="2:10" s="3" customFormat="1" ht="10.199999999999999" x14ac:dyDescent="0.2">
      <c r="B109" s="90"/>
      <c r="C109" s="90"/>
      <c r="D109" s="90"/>
      <c r="E109" s="90"/>
      <c r="F109" s="90"/>
      <c r="G109" s="90"/>
      <c r="H109" s="129" t="s">
        <v>66</v>
      </c>
    </row>
    <row r="110" spans="2:10" s="3" customFormat="1" ht="12" customHeight="1" x14ac:dyDescent="0.2">
      <c r="B110" s="112"/>
      <c r="C110" s="54" t="s">
        <v>4</v>
      </c>
      <c r="D110" s="189" t="s">
        <v>5</v>
      </c>
      <c r="E110" s="55" t="s">
        <v>6</v>
      </c>
      <c r="F110" s="55" t="s">
        <v>127</v>
      </c>
      <c r="G110" s="56" t="s">
        <v>130</v>
      </c>
      <c r="H110" s="91"/>
    </row>
    <row r="111" spans="2:10" s="3" customFormat="1" ht="12" customHeight="1" x14ac:dyDescent="0.2">
      <c r="B111" s="59" t="s">
        <v>7</v>
      </c>
      <c r="C111" s="59" t="s">
        <v>8</v>
      </c>
      <c r="D111" s="190"/>
      <c r="E111" s="60" t="s">
        <v>9</v>
      </c>
      <c r="F111" s="60" t="s">
        <v>128</v>
      </c>
      <c r="G111" s="61" t="s">
        <v>131</v>
      </c>
      <c r="H111" s="92" t="s">
        <v>10</v>
      </c>
    </row>
    <row r="112" spans="2:10" s="3" customFormat="1" ht="12" customHeight="1" x14ac:dyDescent="0.2">
      <c r="B112" s="113"/>
      <c r="C112" s="114" t="s">
        <v>11</v>
      </c>
      <c r="D112" s="191"/>
      <c r="E112" s="64" t="s">
        <v>12</v>
      </c>
      <c r="F112" s="64" t="s">
        <v>129</v>
      </c>
      <c r="G112" s="115" t="s">
        <v>132</v>
      </c>
      <c r="H112" s="92"/>
    </row>
    <row r="113" spans="2:8" s="3" customFormat="1" ht="10.8" thickBot="1" x14ac:dyDescent="0.25">
      <c r="B113" s="65">
        <v>1</v>
      </c>
      <c r="C113" s="116">
        <v>2</v>
      </c>
      <c r="D113" s="116">
        <v>3</v>
      </c>
      <c r="E113" s="67">
        <v>4</v>
      </c>
      <c r="F113" s="67">
        <v>5</v>
      </c>
      <c r="G113" s="56" t="s">
        <v>13</v>
      </c>
      <c r="H113" s="91" t="s">
        <v>14</v>
      </c>
    </row>
    <row r="114" spans="2:8" s="3" customFormat="1" ht="10.199999999999999" x14ac:dyDescent="0.2">
      <c r="B114" s="130" t="s">
        <v>262</v>
      </c>
      <c r="C114" s="131" t="s">
        <v>175</v>
      </c>
      <c r="D114" s="132" t="s">
        <v>185</v>
      </c>
      <c r="E114" s="51">
        <v>0</v>
      </c>
      <c r="F114" s="51">
        <v>111365629.8</v>
      </c>
      <c r="G114" s="51">
        <v>2362523.61</v>
      </c>
      <c r="H114" s="133">
        <f>SUM(E114:G114)</f>
        <v>113728153.41</v>
      </c>
    </row>
    <row r="115" spans="2:8" s="3" customFormat="1" ht="10.199999999999999" x14ac:dyDescent="0.2">
      <c r="B115" s="134" t="s">
        <v>157</v>
      </c>
      <c r="C115" s="135" t="s">
        <v>176</v>
      </c>
      <c r="D115" s="136" t="s">
        <v>64</v>
      </c>
      <c r="E115" s="49"/>
      <c r="F115" s="49"/>
      <c r="G115" s="49"/>
      <c r="H115" s="82">
        <f>SUM(E115:G115)</f>
        <v>0</v>
      </c>
    </row>
    <row r="116" spans="2:8" s="3" customFormat="1" ht="11.4" x14ac:dyDescent="0.2">
      <c r="B116" s="124" t="s">
        <v>186</v>
      </c>
      <c r="C116" s="135" t="s">
        <v>149</v>
      </c>
      <c r="D116" s="136" t="s">
        <v>64</v>
      </c>
      <c r="E116" s="49">
        <v>0</v>
      </c>
      <c r="F116" s="49">
        <v>18013.240000000002</v>
      </c>
      <c r="G116" s="49">
        <v>12069.68</v>
      </c>
      <c r="H116" s="82">
        <f>SUM(E116:G116)</f>
        <v>30082.92</v>
      </c>
    </row>
    <row r="117" spans="2:8" s="3" customFormat="1" ht="24" x14ac:dyDescent="0.25">
      <c r="B117" s="137" t="s">
        <v>214</v>
      </c>
      <c r="C117" s="135" t="s">
        <v>48</v>
      </c>
      <c r="D117" s="136"/>
      <c r="E117" s="138">
        <f>E118-E142</f>
        <v>67214</v>
      </c>
      <c r="F117" s="138">
        <f>F118-F142</f>
        <v>29953659.109999999</v>
      </c>
      <c r="G117" s="138">
        <f>G118-G142</f>
        <v>34040.129999999997</v>
      </c>
      <c r="H117" s="139">
        <f>H118-H142</f>
        <v>30054913.239999998</v>
      </c>
    </row>
    <row r="118" spans="2:8" s="3" customFormat="1" ht="20.399999999999999" x14ac:dyDescent="0.2">
      <c r="B118" s="140" t="s">
        <v>215</v>
      </c>
      <c r="C118" s="135" t="s">
        <v>52</v>
      </c>
      <c r="D118" s="136"/>
      <c r="E118" s="141">
        <f>E119+E122+E125+E128+E131+E134</f>
        <v>3494119.4</v>
      </c>
      <c r="F118" s="141">
        <f>F119+F122+F125+F128+F131+F134</f>
        <v>244106844.91</v>
      </c>
      <c r="G118" s="141">
        <f>G119+G122+G125+G128+G131+G134</f>
        <v>216446.1</v>
      </c>
      <c r="H118" s="142">
        <f>H119+H122+H125+H128+H131+H134</f>
        <v>247817410.41</v>
      </c>
    </row>
    <row r="119" spans="2:8" s="3" customFormat="1" ht="11.4" x14ac:dyDescent="0.2">
      <c r="B119" s="74" t="s">
        <v>187</v>
      </c>
      <c r="C119" s="135" t="s">
        <v>56</v>
      </c>
      <c r="D119" s="136"/>
      <c r="E119" s="77">
        <f>E120-E121</f>
        <v>0</v>
      </c>
      <c r="F119" s="77">
        <f>F120-F121</f>
        <v>-167014.81</v>
      </c>
      <c r="G119" s="77">
        <f>G120-G121</f>
        <v>-44554.33</v>
      </c>
      <c r="H119" s="78">
        <f>H120-H121</f>
        <v>-211569.14</v>
      </c>
    </row>
    <row r="120" spans="2:8" s="3" customFormat="1" ht="10.199999999999999" x14ac:dyDescent="0.2">
      <c r="B120" s="134" t="s">
        <v>259</v>
      </c>
      <c r="C120" s="135" t="s">
        <v>150</v>
      </c>
      <c r="D120" s="136" t="s">
        <v>68</v>
      </c>
      <c r="E120" s="49">
        <v>2268614.6</v>
      </c>
      <c r="F120" s="49">
        <v>118629211.95</v>
      </c>
      <c r="G120" s="49">
        <v>4101721.43</v>
      </c>
      <c r="H120" s="82">
        <f>SUM(E120:G120)</f>
        <v>124999547.98</v>
      </c>
    </row>
    <row r="121" spans="2:8" s="3" customFormat="1" ht="10.199999999999999" x14ac:dyDescent="0.2">
      <c r="B121" s="134" t="s">
        <v>188</v>
      </c>
      <c r="C121" s="135" t="s">
        <v>151</v>
      </c>
      <c r="D121" s="136" t="s">
        <v>69</v>
      </c>
      <c r="E121" s="50">
        <v>2268614.6</v>
      </c>
      <c r="F121" s="50">
        <v>118796226.76000001</v>
      </c>
      <c r="G121" s="50">
        <v>4146275.76</v>
      </c>
      <c r="H121" s="82">
        <f>SUM(E121:G121)</f>
        <v>125211117.12</v>
      </c>
    </row>
    <row r="122" spans="2:8" s="3" customFormat="1" ht="11.4" x14ac:dyDescent="0.2">
      <c r="B122" s="124" t="s">
        <v>189</v>
      </c>
      <c r="C122" s="135" t="s">
        <v>61</v>
      </c>
      <c r="D122" s="136"/>
      <c r="E122" s="77">
        <f>E123-E124</f>
        <v>0</v>
      </c>
      <c r="F122" s="77">
        <f>F123-F124</f>
        <v>0</v>
      </c>
      <c r="G122" s="77">
        <f>G123-G124</f>
        <v>0</v>
      </c>
      <c r="H122" s="78">
        <f>H123-H124</f>
        <v>0</v>
      </c>
    </row>
    <row r="123" spans="2:8" s="3" customFormat="1" ht="20.399999999999999" x14ac:dyDescent="0.2">
      <c r="B123" s="134" t="s">
        <v>218</v>
      </c>
      <c r="C123" s="135" t="s">
        <v>72</v>
      </c>
      <c r="D123" s="136" t="s">
        <v>70</v>
      </c>
      <c r="E123" s="49"/>
      <c r="F123" s="49"/>
      <c r="G123" s="49"/>
      <c r="H123" s="82">
        <f>SUM(E123:G123)</f>
        <v>0</v>
      </c>
    </row>
    <row r="124" spans="2:8" s="3" customFormat="1" ht="20.399999999999999" x14ac:dyDescent="0.2">
      <c r="B124" s="134" t="s">
        <v>222</v>
      </c>
      <c r="C124" s="135" t="s">
        <v>74</v>
      </c>
      <c r="D124" s="136" t="s">
        <v>71</v>
      </c>
      <c r="E124" s="50"/>
      <c r="F124" s="50"/>
      <c r="G124" s="50"/>
      <c r="H124" s="82">
        <f>SUM(E124:G124)</f>
        <v>0</v>
      </c>
    </row>
    <row r="125" spans="2:8" s="3" customFormat="1" ht="11.4" x14ac:dyDescent="0.2">
      <c r="B125" s="74" t="s">
        <v>190</v>
      </c>
      <c r="C125" s="135" t="s">
        <v>148</v>
      </c>
      <c r="D125" s="136"/>
      <c r="E125" s="77">
        <f>E126-E127</f>
        <v>0</v>
      </c>
      <c r="F125" s="77">
        <f>F126-F127</f>
        <v>0</v>
      </c>
      <c r="G125" s="77">
        <f>G126-G127</f>
        <v>0</v>
      </c>
      <c r="H125" s="78">
        <f>H126-H127</f>
        <v>0</v>
      </c>
    </row>
    <row r="126" spans="2:8" s="3" customFormat="1" ht="10.199999999999999" x14ac:dyDescent="0.2">
      <c r="B126" s="134" t="s">
        <v>263</v>
      </c>
      <c r="C126" s="135" t="s">
        <v>177</v>
      </c>
      <c r="D126" s="136" t="s">
        <v>73</v>
      </c>
      <c r="E126" s="50"/>
      <c r="F126" s="50"/>
      <c r="G126" s="50"/>
      <c r="H126" s="82">
        <f>SUM(E126:G126)</f>
        <v>0</v>
      </c>
    </row>
    <row r="127" spans="2:8" s="3" customFormat="1" ht="10.199999999999999" x14ac:dyDescent="0.2">
      <c r="B127" s="134" t="s">
        <v>191</v>
      </c>
      <c r="C127" s="135" t="s">
        <v>178</v>
      </c>
      <c r="D127" s="136" t="s">
        <v>75</v>
      </c>
      <c r="E127" s="50"/>
      <c r="F127" s="50"/>
      <c r="G127" s="50"/>
      <c r="H127" s="82">
        <f>SUM(E127:G127)</f>
        <v>0</v>
      </c>
    </row>
    <row r="128" spans="2:8" s="3" customFormat="1" ht="11.4" x14ac:dyDescent="0.2">
      <c r="B128" s="74" t="s">
        <v>192</v>
      </c>
      <c r="C128" s="135" t="s">
        <v>76</v>
      </c>
      <c r="D128" s="136"/>
      <c r="E128" s="77">
        <f>E129-E130</f>
        <v>0</v>
      </c>
      <c r="F128" s="77">
        <f>F129-F130</f>
        <v>0</v>
      </c>
      <c r="G128" s="77">
        <f>G129-G130</f>
        <v>0</v>
      </c>
      <c r="H128" s="78">
        <f>H129-H130</f>
        <v>0</v>
      </c>
    </row>
    <row r="129" spans="2:8" s="3" customFormat="1" ht="10.199999999999999" x14ac:dyDescent="0.2">
      <c r="B129" s="134" t="s">
        <v>219</v>
      </c>
      <c r="C129" s="135" t="s">
        <v>77</v>
      </c>
      <c r="D129" s="136" t="s">
        <v>78</v>
      </c>
      <c r="E129" s="49"/>
      <c r="F129" s="49"/>
      <c r="G129" s="49"/>
      <c r="H129" s="82">
        <f>SUM(E129:G129)</f>
        <v>0</v>
      </c>
    </row>
    <row r="130" spans="2:8" s="3" customFormat="1" ht="10.199999999999999" x14ac:dyDescent="0.2">
      <c r="B130" s="134" t="s">
        <v>193</v>
      </c>
      <c r="C130" s="135" t="s">
        <v>79</v>
      </c>
      <c r="D130" s="136" t="s">
        <v>80</v>
      </c>
      <c r="E130" s="49"/>
      <c r="F130" s="49"/>
      <c r="G130" s="49"/>
      <c r="H130" s="82">
        <f>SUM(E130:G130)</f>
        <v>0</v>
      </c>
    </row>
    <row r="131" spans="2:8" s="3" customFormat="1" ht="11.4" x14ac:dyDescent="0.2">
      <c r="B131" s="74" t="s">
        <v>216</v>
      </c>
      <c r="C131" s="135" t="s">
        <v>81</v>
      </c>
      <c r="D131" s="136"/>
      <c r="E131" s="77">
        <f>E132-E133</f>
        <v>0</v>
      </c>
      <c r="F131" s="77">
        <f>F132-F133</f>
        <v>0</v>
      </c>
      <c r="G131" s="77">
        <f>G132-G133</f>
        <v>0</v>
      </c>
      <c r="H131" s="78">
        <f>H132-H133</f>
        <v>0</v>
      </c>
    </row>
    <row r="132" spans="2:8" s="3" customFormat="1" ht="10.199999999999999" x14ac:dyDescent="0.2">
      <c r="B132" s="134" t="s">
        <v>220</v>
      </c>
      <c r="C132" s="135" t="s">
        <v>82</v>
      </c>
      <c r="D132" s="136" t="s">
        <v>83</v>
      </c>
      <c r="E132" s="49"/>
      <c r="F132" s="49"/>
      <c r="G132" s="49"/>
      <c r="H132" s="82">
        <f>SUM(E132:G132)</f>
        <v>0</v>
      </c>
    </row>
    <row r="133" spans="2:8" s="3" customFormat="1" ht="10.199999999999999" x14ac:dyDescent="0.2">
      <c r="B133" s="134" t="s">
        <v>194</v>
      </c>
      <c r="C133" s="135" t="s">
        <v>84</v>
      </c>
      <c r="D133" s="136" t="s">
        <v>85</v>
      </c>
      <c r="E133" s="49"/>
      <c r="F133" s="49"/>
      <c r="G133" s="49"/>
      <c r="H133" s="82">
        <f>SUM(E133:G133)</f>
        <v>0</v>
      </c>
    </row>
    <row r="134" spans="2:8" s="3" customFormat="1" ht="11.4" x14ac:dyDescent="0.2">
      <c r="B134" s="74" t="s">
        <v>217</v>
      </c>
      <c r="C134" s="135" t="s">
        <v>86</v>
      </c>
      <c r="D134" s="136"/>
      <c r="E134" s="77">
        <f>E135-E136</f>
        <v>3494119.4</v>
      </c>
      <c r="F134" s="77">
        <f>F135-F136</f>
        <v>244273859.72</v>
      </c>
      <c r="G134" s="77">
        <f>G135-G136</f>
        <v>261000.43</v>
      </c>
      <c r="H134" s="78">
        <f>H135-H136</f>
        <v>248028979.55000001</v>
      </c>
    </row>
    <row r="135" spans="2:8" s="3" customFormat="1" ht="10.199999999999999" x14ac:dyDescent="0.2">
      <c r="B135" s="134" t="s">
        <v>221</v>
      </c>
      <c r="C135" s="135" t="s">
        <v>87</v>
      </c>
      <c r="D135" s="136" t="s">
        <v>88</v>
      </c>
      <c r="E135" s="49">
        <v>5762734</v>
      </c>
      <c r="F135" s="49">
        <v>333253215.62</v>
      </c>
      <c r="G135" s="49">
        <v>4054992.82</v>
      </c>
      <c r="H135" s="82">
        <f>SUM(E135:G135)</f>
        <v>343070942.44</v>
      </c>
    </row>
    <row r="136" spans="2:8" s="3" customFormat="1" ht="10.8" thickBot="1" x14ac:dyDescent="0.25">
      <c r="B136" s="134" t="s">
        <v>195</v>
      </c>
      <c r="C136" s="143" t="s">
        <v>89</v>
      </c>
      <c r="D136" s="144" t="s">
        <v>90</v>
      </c>
      <c r="E136" s="52">
        <v>2268614.6</v>
      </c>
      <c r="F136" s="52">
        <v>88979355.900000006</v>
      </c>
      <c r="G136" s="52">
        <v>3793992.39</v>
      </c>
      <c r="H136" s="89">
        <f>SUM(E136:G136)</f>
        <v>95041962.890000001</v>
      </c>
    </row>
    <row r="137" spans="2:8" s="3" customFormat="1" ht="10.199999999999999" x14ac:dyDescent="0.2">
      <c r="B137" s="90"/>
      <c r="C137" s="90"/>
      <c r="D137" s="90"/>
      <c r="E137" s="90"/>
      <c r="F137" s="90"/>
      <c r="G137" s="90"/>
      <c r="H137" s="90" t="s">
        <v>91</v>
      </c>
    </row>
    <row r="138" spans="2:8" s="3" customFormat="1" ht="9.9" customHeight="1" x14ac:dyDescent="0.2">
      <c r="B138" s="53"/>
      <c r="C138" s="54" t="s">
        <v>4</v>
      </c>
      <c r="D138" s="189" t="s">
        <v>5</v>
      </c>
      <c r="E138" s="55" t="s">
        <v>6</v>
      </c>
      <c r="F138" s="55" t="s">
        <v>127</v>
      </c>
      <c r="G138" s="56" t="s">
        <v>130</v>
      </c>
      <c r="H138" s="91"/>
    </row>
    <row r="139" spans="2:8" s="3" customFormat="1" ht="12.15" customHeight="1" x14ac:dyDescent="0.2">
      <c r="B139" s="58" t="s">
        <v>7</v>
      </c>
      <c r="C139" s="59" t="s">
        <v>8</v>
      </c>
      <c r="D139" s="190"/>
      <c r="E139" s="60" t="s">
        <v>9</v>
      </c>
      <c r="F139" s="60" t="s">
        <v>128</v>
      </c>
      <c r="G139" s="61" t="s">
        <v>131</v>
      </c>
      <c r="H139" s="92" t="s">
        <v>10</v>
      </c>
    </row>
    <row r="140" spans="2:8" s="3" customFormat="1" ht="10.199999999999999" x14ac:dyDescent="0.2">
      <c r="B140" s="63"/>
      <c r="C140" s="59" t="s">
        <v>11</v>
      </c>
      <c r="D140" s="191"/>
      <c r="E140" s="64" t="s">
        <v>12</v>
      </c>
      <c r="F140" s="60" t="s">
        <v>129</v>
      </c>
      <c r="G140" s="61" t="s">
        <v>132</v>
      </c>
      <c r="H140" s="92"/>
    </row>
    <row r="141" spans="2:8" s="3" customFormat="1" ht="10.8" thickBot="1" x14ac:dyDescent="0.25">
      <c r="B141" s="65">
        <v>1</v>
      </c>
      <c r="C141" s="66">
        <v>2</v>
      </c>
      <c r="D141" s="66">
        <v>3</v>
      </c>
      <c r="E141" s="67">
        <v>4</v>
      </c>
      <c r="F141" s="67">
        <v>5</v>
      </c>
      <c r="G141" s="56" t="s">
        <v>13</v>
      </c>
      <c r="H141" s="91" t="s">
        <v>14</v>
      </c>
    </row>
    <row r="142" spans="2:8" s="3" customFormat="1" ht="10.199999999999999" x14ac:dyDescent="0.2">
      <c r="B142" s="145" t="s">
        <v>223</v>
      </c>
      <c r="C142" s="70" t="s">
        <v>68</v>
      </c>
      <c r="D142" s="71"/>
      <c r="E142" s="146">
        <f>E143+E146+E149+E152+E153</f>
        <v>3426905.4</v>
      </c>
      <c r="F142" s="146">
        <f>F143+F146+F149+F152+F153</f>
        <v>214153185.80000001</v>
      </c>
      <c r="G142" s="146">
        <f>G143+G146+G149+G152+G153</f>
        <v>182405.97</v>
      </c>
      <c r="H142" s="147">
        <f>H143+H146+H149+H152+H153</f>
        <v>217762497.16999999</v>
      </c>
    </row>
    <row r="143" spans="2:8" s="3" customFormat="1" ht="22.8" x14ac:dyDescent="0.2">
      <c r="B143" s="74" t="s">
        <v>224</v>
      </c>
      <c r="C143" s="75" t="s">
        <v>70</v>
      </c>
      <c r="D143" s="76"/>
      <c r="E143" s="103">
        <f>E144-E145</f>
        <v>0</v>
      </c>
      <c r="F143" s="103">
        <f>F144-F145</f>
        <v>0</v>
      </c>
      <c r="G143" s="103">
        <f>G144-G145</f>
        <v>0</v>
      </c>
      <c r="H143" s="104">
        <f>H144-H145</f>
        <v>0</v>
      </c>
    </row>
    <row r="144" spans="2:8" s="3" customFormat="1" ht="20.399999999999999" x14ac:dyDescent="0.2">
      <c r="B144" s="123" t="s">
        <v>227</v>
      </c>
      <c r="C144" s="75" t="s">
        <v>92</v>
      </c>
      <c r="D144" s="76" t="s">
        <v>93</v>
      </c>
      <c r="E144" s="33"/>
      <c r="F144" s="33"/>
      <c r="G144" s="33"/>
      <c r="H144" s="100">
        <f>SUM(E144:G144)</f>
        <v>0</v>
      </c>
    </row>
    <row r="145" spans="2:11" s="3" customFormat="1" ht="10.199999999999999" x14ac:dyDescent="0.2">
      <c r="B145" s="123" t="s">
        <v>196</v>
      </c>
      <c r="C145" s="75" t="s">
        <v>94</v>
      </c>
      <c r="D145" s="76" t="s">
        <v>95</v>
      </c>
      <c r="E145" s="33"/>
      <c r="F145" s="33"/>
      <c r="G145" s="33"/>
      <c r="H145" s="100">
        <f>SUM(E145:G145)</f>
        <v>0</v>
      </c>
    </row>
    <row r="146" spans="2:11" s="3" customFormat="1" ht="22.8" x14ac:dyDescent="0.2">
      <c r="B146" s="74" t="s">
        <v>225</v>
      </c>
      <c r="C146" s="75" t="s">
        <v>73</v>
      </c>
      <c r="D146" s="76"/>
      <c r="E146" s="103">
        <f>E147-E148</f>
        <v>0</v>
      </c>
      <c r="F146" s="103">
        <f>F147-F148</f>
        <v>0</v>
      </c>
      <c r="G146" s="103">
        <f>G147-G148</f>
        <v>0</v>
      </c>
      <c r="H146" s="104">
        <f>H147-H148</f>
        <v>0</v>
      </c>
    </row>
    <row r="147" spans="2:11" s="3" customFormat="1" ht="20.399999999999999" x14ac:dyDescent="0.2">
      <c r="B147" s="123" t="s">
        <v>228</v>
      </c>
      <c r="C147" s="75" t="s">
        <v>96</v>
      </c>
      <c r="D147" s="76" t="s">
        <v>97</v>
      </c>
      <c r="E147" s="33"/>
      <c r="F147" s="33"/>
      <c r="G147" s="33"/>
      <c r="H147" s="100">
        <f>SUM(E147:G147)</f>
        <v>0</v>
      </c>
      <c r="I147" s="11"/>
      <c r="J147" s="11"/>
      <c r="K147" s="11"/>
    </row>
    <row r="148" spans="2:11" s="3" customFormat="1" ht="10.199999999999999" x14ac:dyDescent="0.2">
      <c r="B148" s="123" t="s">
        <v>197</v>
      </c>
      <c r="C148" s="75" t="s">
        <v>98</v>
      </c>
      <c r="D148" s="76" t="s">
        <v>99</v>
      </c>
      <c r="E148" s="33"/>
      <c r="F148" s="33"/>
      <c r="G148" s="33"/>
      <c r="H148" s="100">
        <f>SUM(E148:G148)</f>
        <v>0</v>
      </c>
      <c r="I148" s="11"/>
      <c r="J148" s="11"/>
      <c r="K148" s="11"/>
    </row>
    <row r="149" spans="2:11" s="3" customFormat="1" ht="11.4" x14ac:dyDescent="0.2">
      <c r="B149" s="74" t="s">
        <v>226</v>
      </c>
      <c r="C149" s="75" t="s">
        <v>78</v>
      </c>
      <c r="D149" s="76"/>
      <c r="E149" s="103">
        <f>E150-E151</f>
        <v>-67214</v>
      </c>
      <c r="F149" s="103">
        <f>F150-F151</f>
        <v>67214</v>
      </c>
      <c r="G149" s="103">
        <f>G150-G151</f>
        <v>182405.97</v>
      </c>
      <c r="H149" s="104">
        <f>H150-H151</f>
        <v>182405.97</v>
      </c>
      <c r="I149" s="45"/>
      <c r="J149" s="11"/>
      <c r="K149" s="11"/>
    </row>
    <row r="150" spans="2:11" s="15" customFormat="1" ht="10.199999999999999" x14ac:dyDescent="0.2">
      <c r="B150" s="123" t="s">
        <v>229</v>
      </c>
      <c r="C150" s="75" t="s">
        <v>100</v>
      </c>
      <c r="D150" s="76" t="s">
        <v>101</v>
      </c>
      <c r="E150" s="33">
        <v>2268614.6</v>
      </c>
      <c r="F150" s="33">
        <v>123505827.89</v>
      </c>
      <c r="G150" s="33">
        <v>3144175.32</v>
      </c>
      <c r="H150" s="100">
        <f>SUM(E150:G150)</f>
        <v>128918617.81</v>
      </c>
    </row>
    <row r="151" spans="2:11" s="15" customFormat="1" ht="10.199999999999999" x14ac:dyDescent="0.2">
      <c r="B151" s="123" t="s">
        <v>198</v>
      </c>
      <c r="C151" s="75" t="s">
        <v>102</v>
      </c>
      <c r="D151" s="76" t="s">
        <v>103</v>
      </c>
      <c r="E151" s="33">
        <v>2335828.6</v>
      </c>
      <c r="F151" s="33">
        <v>123438613.89</v>
      </c>
      <c r="G151" s="33">
        <v>2961769.35</v>
      </c>
      <c r="H151" s="100">
        <f>SUM(E151:G151)</f>
        <v>128736211.84</v>
      </c>
    </row>
    <row r="152" spans="2:11" s="15" customFormat="1" ht="11.4" x14ac:dyDescent="0.2">
      <c r="B152" s="124" t="s">
        <v>152</v>
      </c>
      <c r="C152" s="75" t="s">
        <v>83</v>
      </c>
      <c r="D152" s="76" t="s">
        <v>64</v>
      </c>
      <c r="E152" s="33">
        <v>3494119.4</v>
      </c>
      <c r="F152" s="33">
        <v>214085971.80000001</v>
      </c>
      <c r="G152" s="33">
        <v>0</v>
      </c>
      <c r="H152" s="100">
        <f>SUM(E152:G152)</f>
        <v>217580091.19999999</v>
      </c>
    </row>
    <row r="153" spans="2:11" s="15" customFormat="1" ht="12" thickBot="1" x14ac:dyDescent="0.25">
      <c r="B153" s="124" t="s">
        <v>153</v>
      </c>
      <c r="C153" s="125" t="s">
        <v>88</v>
      </c>
      <c r="D153" s="148" t="s">
        <v>64</v>
      </c>
      <c r="E153" s="34"/>
      <c r="F153" s="34"/>
      <c r="G153" s="34"/>
      <c r="H153" s="111">
        <f>SUM(E153:G153)</f>
        <v>0</v>
      </c>
      <c r="I153" s="19"/>
      <c r="J153" s="19"/>
      <c r="K153" s="19"/>
    </row>
    <row r="154" spans="2:11" s="15" customFormat="1" ht="10.199999999999999" x14ac:dyDescent="0.2">
      <c r="B154" s="28"/>
      <c r="C154" s="30"/>
      <c r="D154" s="42"/>
      <c r="E154" s="43"/>
      <c r="F154" s="43"/>
      <c r="G154" s="43"/>
      <c r="H154" s="44"/>
      <c r="I154" s="19"/>
      <c r="K154" s="19"/>
    </row>
    <row r="155" spans="2:11" s="15" customFormat="1" ht="19.5" customHeight="1" x14ac:dyDescent="0.2">
      <c r="B155" s="14" t="s">
        <v>200</v>
      </c>
      <c r="C155" s="196"/>
      <c r="D155" s="196"/>
      <c r="E155" s="196"/>
      <c r="F155" s="29" t="s">
        <v>117</v>
      </c>
      <c r="G155" s="27"/>
      <c r="H155" s="32"/>
      <c r="J155" s="19"/>
      <c r="K155" s="19"/>
    </row>
    <row r="156" spans="2:11" s="15" customFormat="1" ht="10.5" customHeight="1" x14ac:dyDescent="0.2">
      <c r="B156" s="16" t="s">
        <v>120</v>
      </c>
      <c r="C156" s="197" t="s">
        <v>119</v>
      </c>
      <c r="D156" s="197"/>
      <c r="E156" s="197"/>
      <c r="G156" s="16" t="s">
        <v>118</v>
      </c>
      <c r="H156" s="31" t="s">
        <v>119</v>
      </c>
      <c r="J156" s="19"/>
      <c r="K156" s="19"/>
    </row>
    <row r="157" spans="2:11" s="15" customFormat="1" ht="30" customHeight="1" x14ac:dyDescent="0.2">
      <c r="B157" s="17"/>
      <c r="C157" s="17"/>
      <c r="D157" s="17"/>
      <c r="G157" s="17"/>
    </row>
    <row r="158" spans="2:11" s="15" customFormat="1" ht="10.5" customHeight="1" x14ac:dyDescent="0.2">
      <c r="B158" s="18" t="s">
        <v>115</v>
      </c>
      <c r="C158" s="198"/>
      <c r="D158" s="198"/>
      <c r="E158" s="198"/>
      <c r="F158" s="198"/>
      <c r="G158" s="198"/>
      <c r="H158" s="198"/>
    </row>
    <row r="159" spans="2:11" s="15" customFormat="1" ht="9.75" customHeight="1" x14ac:dyDescent="0.2">
      <c r="B159" s="19"/>
      <c r="C159" s="197" t="s">
        <v>116</v>
      </c>
      <c r="D159" s="197"/>
      <c r="E159" s="197"/>
      <c r="F159" s="197"/>
      <c r="G159" s="197"/>
      <c r="H159" s="197"/>
    </row>
    <row r="160" spans="2:11" s="15" customFormat="1" ht="18.75" customHeight="1" x14ac:dyDescent="0.2">
      <c r="B160" s="20" t="s">
        <v>121</v>
      </c>
      <c r="C160" s="196"/>
      <c r="D160" s="196"/>
      <c r="E160" s="196"/>
      <c r="F160" s="21"/>
      <c r="G160" s="196"/>
      <c r="H160" s="196"/>
      <c r="I160" s="24"/>
      <c r="J160" s="24"/>
    </row>
    <row r="161" spans="2:8" s="26" customFormat="1" x14ac:dyDescent="0.25">
      <c r="B161" s="20" t="s">
        <v>122</v>
      </c>
      <c r="C161" s="197" t="s">
        <v>123</v>
      </c>
      <c r="D161" s="197"/>
      <c r="E161" s="197"/>
      <c r="F161" s="22" t="s">
        <v>118</v>
      </c>
      <c r="G161" s="197" t="s">
        <v>119</v>
      </c>
      <c r="H161" s="197"/>
    </row>
    <row r="162" spans="2:8" x14ac:dyDescent="0.25">
      <c r="B162" s="14" t="s">
        <v>201</v>
      </c>
      <c r="C162" s="196"/>
      <c r="D162" s="196"/>
      <c r="E162" s="196"/>
      <c r="F162" s="196"/>
      <c r="G162" s="196"/>
      <c r="H162" s="32"/>
    </row>
    <row r="163" spans="2:8" x14ac:dyDescent="0.25">
      <c r="B163" s="16" t="s">
        <v>120</v>
      </c>
      <c r="C163" s="197" t="s">
        <v>123</v>
      </c>
      <c r="D163" s="197"/>
      <c r="E163" s="197"/>
      <c r="F163" s="197" t="s">
        <v>119</v>
      </c>
      <c r="G163" s="197"/>
      <c r="H163" s="16" t="s">
        <v>124</v>
      </c>
    </row>
    <row r="164" spans="2:8" x14ac:dyDescent="0.25">
      <c r="B164" s="17"/>
      <c r="C164" s="17"/>
      <c r="D164" s="17"/>
      <c r="E164" s="15"/>
      <c r="F164" s="15"/>
      <c r="G164" s="17"/>
      <c r="H164" s="17"/>
    </row>
    <row r="165" spans="2:8" ht="14.25" customHeight="1" x14ac:dyDescent="0.25">
      <c r="B165" s="38" t="s">
        <v>104</v>
      </c>
      <c r="C165" s="17"/>
      <c r="D165" s="17"/>
      <c r="E165" s="14"/>
      <c r="F165" s="23"/>
      <c r="G165" s="23"/>
      <c r="H165" s="23"/>
    </row>
    <row r="166" spans="2:8" ht="14.25" customHeight="1" x14ac:dyDescent="0.25">
      <c r="B166" s="38"/>
      <c r="C166" s="17"/>
      <c r="D166" s="17"/>
      <c r="E166" s="14"/>
      <c r="F166" s="23"/>
      <c r="G166" s="23"/>
      <c r="H166" s="23"/>
    </row>
    <row r="167" spans="2:8" ht="13.5" hidden="1" customHeight="1" thickBot="1" x14ac:dyDescent="0.3">
      <c r="B167" s="25"/>
      <c r="C167" s="25"/>
      <c r="D167" s="25"/>
      <c r="E167" s="25"/>
      <c r="F167" s="25"/>
      <c r="G167" s="26"/>
      <c r="H167" s="26"/>
    </row>
    <row r="168" spans="2:8" ht="48.75" hidden="1" customHeight="1" thickTop="1" thickBot="1" x14ac:dyDescent="0.3">
      <c r="C168" s="178"/>
      <c r="D168" s="179"/>
      <c r="E168" s="179"/>
      <c r="F168" s="180" t="s">
        <v>159</v>
      </c>
      <c r="G168" s="180"/>
      <c r="H168" s="181"/>
    </row>
    <row r="169" spans="2:8" ht="13.5" hidden="1" customHeight="1" thickTop="1" thickBot="1" x14ac:dyDescent="0.3"/>
    <row r="170" spans="2:8" ht="15.6" hidden="1" thickTop="1" x14ac:dyDescent="0.25">
      <c r="C170" s="182" t="s">
        <v>160</v>
      </c>
      <c r="D170" s="183"/>
      <c r="E170" s="183"/>
      <c r="F170" s="184"/>
      <c r="G170" s="184"/>
      <c r="H170" s="185"/>
    </row>
    <row r="171" spans="2:8" hidden="1" x14ac:dyDescent="0.25">
      <c r="C171" s="174" t="s">
        <v>161</v>
      </c>
      <c r="D171" s="175"/>
      <c r="E171" s="175"/>
      <c r="F171" s="168"/>
      <c r="G171" s="168"/>
      <c r="H171" s="169"/>
    </row>
    <row r="172" spans="2:8" hidden="1" x14ac:dyDescent="0.25">
      <c r="C172" s="174" t="s">
        <v>158</v>
      </c>
      <c r="D172" s="175"/>
      <c r="E172" s="175"/>
      <c r="F172" s="166"/>
      <c r="G172" s="166"/>
      <c r="H172" s="167"/>
    </row>
    <row r="173" spans="2:8" hidden="1" x14ac:dyDescent="0.25">
      <c r="C173" s="174" t="s">
        <v>162</v>
      </c>
      <c r="D173" s="175"/>
      <c r="E173" s="175"/>
      <c r="F173" s="166"/>
      <c r="G173" s="166"/>
      <c r="H173" s="167"/>
    </row>
    <row r="174" spans="2:8" hidden="1" x14ac:dyDescent="0.25">
      <c r="C174" s="174" t="s">
        <v>163</v>
      </c>
      <c r="D174" s="175"/>
      <c r="E174" s="175"/>
      <c r="F174" s="166"/>
      <c r="G174" s="166"/>
      <c r="H174" s="167"/>
    </row>
    <row r="175" spans="2:8" hidden="1" x14ac:dyDescent="0.25">
      <c r="C175" s="174" t="s">
        <v>164</v>
      </c>
      <c r="D175" s="175"/>
      <c r="E175" s="175"/>
      <c r="F175" s="168"/>
      <c r="G175" s="168"/>
      <c r="H175" s="169"/>
    </row>
    <row r="176" spans="2:8" hidden="1" x14ac:dyDescent="0.25">
      <c r="C176" s="174" t="s">
        <v>165</v>
      </c>
      <c r="D176" s="175"/>
      <c r="E176" s="175"/>
      <c r="F176" s="168"/>
      <c r="G176" s="168"/>
      <c r="H176" s="169"/>
    </row>
    <row r="177" spans="3:8" hidden="1" x14ac:dyDescent="0.25">
      <c r="C177" s="174" t="s">
        <v>166</v>
      </c>
      <c r="D177" s="175"/>
      <c r="E177" s="175"/>
      <c r="F177" s="166"/>
      <c r="G177" s="166"/>
      <c r="H177" s="167"/>
    </row>
    <row r="178" spans="3:8" ht="15.6" hidden="1" thickBot="1" x14ac:dyDescent="0.3">
      <c r="C178" s="176" t="s">
        <v>167</v>
      </c>
      <c r="D178" s="177"/>
      <c r="E178" s="177"/>
      <c r="F178" s="170"/>
      <c r="G178" s="170"/>
      <c r="H178" s="171"/>
    </row>
    <row r="179" spans="3:8" ht="4.5" hidden="1" customHeight="1" thickTop="1" x14ac:dyDescent="0.25">
      <c r="C179" s="172"/>
      <c r="D179" s="172"/>
      <c r="E179" s="172"/>
      <c r="F179" s="173"/>
      <c r="G179" s="173"/>
      <c r="H179" s="173"/>
    </row>
    <row r="180" spans="3:8" hidden="1" x14ac:dyDescent="0.25"/>
  </sheetData>
  <mergeCells count="45">
    <mergeCell ref="C159:H159"/>
    <mergeCell ref="F163:G163"/>
    <mergeCell ref="C160:E160"/>
    <mergeCell ref="C161:E161"/>
    <mergeCell ref="G160:H160"/>
    <mergeCell ref="G161:H161"/>
    <mergeCell ref="C162:E162"/>
    <mergeCell ref="F162:G162"/>
    <mergeCell ref="F174:H174"/>
    <mergeCell ref="B2:G2"/>
    <mergeCell ref="D13:D15"/>
    <mergeCell ref="D39:D41"/>
    <mergeCell ref="D4:E4"/>
    <mergeCell ref="C8:F9"/>
    <mergeCell ref="C5:F5"/>
    <mergeCell ref="D110:D112"/>
    <mergeCell ref="C7:F7"/>
    <mergeCell ref="C155:E155"/>
    <mergeCell ref="C156:E156"/>
    <mergeCell ref="C6:F6"/>
    <mergeCell ref="D77:D79"/>
    <mergeCell ref="D138:D140"/>
    <mergeCell ref="C163:E163"/>
    <mergeCell ref="C158:H158"/>
    <mergeCell ref="C168:E168"/>
    <mergeCell ref="F168:H168"/>
    <mergeCell ref="C170:E170"/>
    <mergeCell ref="C172:E172"/>
    <mergeCell ref="C173:E173"/>
    <mergeCell ref="C171:E171"/>
    <mergeCell ref="F170:H170"/>
    <mergeCell ref="F171:H171"/>
    <mergeCell ref="F172:H172"/>
    <mergeCell ref="F173:H173"/>
    <mergeCell ref="C174:E174"/>
    <mergeCell ref="C175:E175"/>
    <mergeCell ref="C176:E176"/>
    <mergeCell ref="C178:E178"/>
    <mergeCell ref="C177:E177"/>
    <mergeCell ref="F177:H177"/>
    <mergeCell ref="F175:H175"/>
    <mergeCell ref="F176:H176"/>
    <mergeCell ref="F178:H178"/>
    <mergeCell ref="C179:E179"/>
    <mergeCell ref="F179:H179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7" max="16383" man="1"/>
    <brk id="75" max="16383" man="1"/>
    <brk id="108" max="16383" man="1"/>
    <brk id="136" max="16383" man="1"/>
    <brk id="166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NEWB-9</cp:lastModifiedBy>
  <dcterms:created xsi:type="dcterms:W3CDTF">2011-06-24T08:15:11Z</dcterms:created>
  <dcterms:modified xsi:type="dcterms:W3CDTF">2022-11-10T06:40:45Z</dcterms:modified>
</cp:coreProperties>
</file>